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555"/>
  </bookViews>
  <sheets>
    <sheet name="작성양식" sheetId="1" r:id="rId1"/>
  </sheets>
  <calcPr calcId="162913"/>
</workbook>
</file>

<file path=xl/calcChain.xml><?xml version="1.0" encoding="utf-8"?>
<calcChain xmlns="http://schemas.openxmlformats.org/spreadsheetml/2006/main">
  <c r="F106" i="1" l="1"/>
  <c r="F98" i="1" l="1"/>
  <c r="F86" i="1" l="1"/>
  <c r="F77" i="1" l="1"/>
  <c r="F67" i="1" l="1"/>
  <c r="F58" i="1" l="1"/>
  <c r="F47" i="1" l="1"/>
  <c r="F43" i="1" l="1"/>
  <c r="F38" i="1" l="1"/>
  <c r="F30" i="1" l="1"/>
  <c r="F22" i="1" l="1"/>
  <c r="F20" i="1"/>
  <c r="G7" i="1" l="1"/>
  <c r="G6" i="1"/>
  <c r="F7" i="1" l="1"/>
  <c r="F6" i="1"/>
  <c r="F8" i="1" l="1"/>
  <c r="G8" i="1"/>
  <c r="F107" i="1"/>
  <c r="E107" i="1"/>
  <c r="G9" i="1" l="1"/>
  <c r="F9" i="1"/>
</calcChain>
</file>

<file path=xl/sharedStrings.xml><?xml version="1.0" encoding="utf-8"?>
<sst xmlns="http://schemas.openxmlformats.org/spreadsheetml/2006/main" count="228" uniqueCount="123">
  <si>
    <t>1. 유형별 집행내역</t>
    <phoneticPr fontId="2" type="noConversion"/>
  </si>
  <si>
    <t>유관기관 업무협의 및 간담회 등</t>
    <phoneticPr fontId="2" type="noConversion"/>
  </si>
  <si>
    <t>2. 세부집행내역</t>
    <phoneticPr fontId="2" type="noConversion"/>
  </si>
  <si>
    <t>월별</t>
    <phoneticPr fontId="2" type="noConversion"/>
  </si>
  <si>
    <t>금액</t>
    <phoneticPr fontId="2" type="noConversion"/>
  </si>
  <si>
    <t>비고</t>
    <phoneticPr fontId="2" type="noConversion"/>
  </si>
  <si>
    <t>건수</t>
    <phoneticPr fontId="2" type="noConversion"/>
  </si>
  <si>
    <t>합계</t>
    <phoneticPr fontId="2" type="noConversion"/>
  </si>
  <si>
    <t>유형별</t>
    <phoneticPr fontId="2" type="noConversion"/>
  </si>
  <si>
    <t>주요정책 추진관련 회의, 행사</t>
    <phoneticPr fontId="2" type="noConversion"/>
  </si>
  <si>
    <t>위문, 격려 직원 사기진작 등</t>
    <phoneticPr fontId="2" type="noConversion"/>
  </si>
  <si>
    <t>사용내역</t>
    <phoneticPr fontId="2" type="noConversion"/>
  </si>
  <si>
    <t>1월</t>
    <phoneticPr fontId="2" type="noConversion"/>
  </si>
  <si>
    <t>일자</t>
    <phoneticPr fontId="2" type="noConversion"/>
  </si>
  <si>
    <t>소계</t>
    <phoneticPr fontId="2" type="noConversion"/>
  </si>
  <si>
    <t>유형번호*</t>
    <phoneticPr fontId="2" type="noConversion"/>
  </si>
  <si>
    <t>소계</t>
    <phoneticPr fontId="2" type="noConversion"/>
  </si>
  <si>
    <t>(단위 : 원)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</si>
  <si>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</si>
  <si>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</si>
  <si>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</si>
  <si>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</si>
  <si>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</si>
  <si>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</si>
  <si>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</si>
  <si>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</si>
  <si>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</si>
  <si>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</si>
  <si>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합계</t>
    <phoneticPr fontId="2" type="noConversion"/>
  </si>
  <si>
    <t>*작성시 유의사항</t>
    <phoneticPr fontId="2" type="noConversion"/>
  </si>
  <si>
    <t>○ 파란색으로 기재된 부분만 부서에서 수정하여 작성</t>
    <phoneticPr fontId="2" type="noConversion"/>
  </si>
  <si>
    <t>○ 월별 누적금액을 작성하여 매월 5일 공문으로 제출하고 집행내역이 없는 경우도 "해당없음" 기재하여 필히 공문제출(예 : 3월 업무추진비 내역 작성시, 1,2,3월의 누적금액과 사용내역을 모두 기재)</t>
    <phoneticPr fontId="2" type="noConversion"/>
  </si>
  <si>
    <t>○ 2. 세부집행내역의 해당 월 이후의 셀은 모두 숨기기 후 제출(예 : 3월 업무추진비 내역 작성시, 4~12월 셀은 숨기기 후 제출)</t>
    <phoneticPr fontId="2" type="noConversion"/>
  </si>
  <si>
    <t>○ 추가 집행내역이 있을 시, 행을 추가하여 작성하시기 바랍니다.</t>
    <phoneticPr fontId="2" type="noConversion"/>
  </si>
  <si>
    <t xml:space="preserve">○ 2. 세부집행내역의 유형번호 작성 시, 1. 유형별 집행내역의 유형에 맞는 번호를 선택하여 작성 </t>
    <phoneticPr fontId="2" type="noConversion"/>
  </si>
  <si>
    <t>2월</t>
    <phoneticPr fontId="2" type="noConversion"/>
  </si>
  <si>
    <t>1.06</t>
  </si>
  <si>
    <t>감사 정보수집</t>
  </si>
  <si>
    <t>1.08</t>
  </si>
  <si>
    <t>1.09</t>
  </si>
  <si>
    <t>1.10</t>
  </si>
  <si>
    <t>1.14</t>
  </si>
  <si>
    <t>1.17</t>
  </si>
  <si>
    <t>1.22</t>
  </si>
  <si>
    <t>1.31</t>
  </si>
  <si>
    <t>2.21</t>
    <phoneticPr fontId="2" type="noConversion"/>
  </si>
  <si>
    <t>감사 정보수집</t>
    <phoneticPr fontId="2" type="noConversion"/>
  </si>
  <si>
    <t>3.11</t>
    <phoneticPr fontId="2" type="noConversion"/>
  </si>
  <si>
    <t>2</t>
    <phoneticPr fontId="2" type="noConversion"/>
  </si>
  <si>
    <t>감사 정보수집</t>
    <phoneticPr fontId="2" type="noConversion"/>
  </si>
  <si>
    <t>3.12</t>
    <phoneticPr fontId="2" type="noConversion"/>
  </si>
  <si>
    <t>3.17</t>
    <phoneticPr fontId="2" type="noConversion"/>
  </si>
  <si>
    <t>3.18</t>
    <phoneticPr fontId="2" type="noConversion"/>
  </si>
  <si>
    <t>3.20</t>
    <phoneticPr fontId="2" type="noConversion"/>
  </si>
  <si>
    <t>3.26</t>
    <phoneticPr fontId="2" type="noConversion"/>
  </si>
  <si>
    <t>3.31</t>
    <phoneticPr fontId="2" type="noConversion"/>
  </si>
  <si>
    <t>2</t>
    <phoneticPr fontId="2" type="noConversion"/>
  </si>
  <si>
    <t>4.06</t>
    <phoneticPr fontId="2" type="noConversion"/>
  </si>
  <si>
    <t>4.10</t>
    <phoneticPr fontId="2" type="noConversion"/>
  </si>
  <si>
    <t>2</t>
    <phoneticPr fontId="2" type="noConversion"/>
  </si>
  <si>
    <t>4.21</t>
    <phoneticPr fontId="2" type="noConversion"/>
  </si>
  <si>
    <t>4.28</t>
    <phoneticPr fontId="2" type="noConversion"/>
  </si>
  <si>
    <t>4.29</t>
    <phoneticPr fontId="2" type="noConversion"/>
  </si>
  <si>
    <t>4.29</t>
    <phoneticPr fontId="2" type="noConversion"/>
  </si>
  <si>
    <t>5.08</t>
    <phoneticPr fontId="2" type="noConversion"/>
  </si>
  <si>
    <t>5.14</t>
    <phoneticPr fontId="2" type="noConversion"/>
  </si>
  <si>
    <t>5.20</t>
    <phoneticPr fontId="2" type="noConversion"/>
  </si>
  <si>
    <t>5.21</t>
    <phoneticPr fontId="2" type="noConversion"/>
  </si>
  <si>
    <t>6.08</t>
    <phoneticPr fontId="2" type="noConversion"/>
  </si>
  <si>
    <t>6.10</t>
    <phoneticPr fontId="2" type="noConversion"/>
  </si>
  <si>
    <t>6.11</t>
    <phoneticPr fontId="2" type="noConversion"/>
  </si>
  <si>
    <t>감사 정보수집</t>
    <phoneticPr fontId="2" type="noConversion"/>
  </si>
  <si>
    <t>7.01</t>
    <phoneticPr fontId="2" type="noConversion"/>
  </si>
  <si>
    <t>7.03</t>
    <phoneticPr fontId="2" type="noConversion"/>
  </si>
  <si>
    <t>7.06</t>
    <phoneticPr fontId="2" type="noConversion"/>
  </si>
  <si>
    <t>7.09</t>
    <phoneticPr fontId="2" type="noConversion"/>
  </si>
  <si>
    <t>7.15</t>
    <phoneticPr fontId="2" type="noConversion"/>
  </si>
  <si>
    <t>7.20</t>
    <phoneticPr fontId="2" type="noConversion"/>
  </si>
  <si>
    <t>7.21</t>
    <phoneticPr fontId="2" type="noConversion"/>
  </si>
  <si>
    <t>7.24</t>
    <phoneticPr fontId="2" type="noConversion"/>
  </si>
  <si>
    <t>7.29</t>
    <phoneticPr fontId="2" type="noConversion"/>
  </si>
  <si>
    <t>8.03</t>
    <phoneticPr fontId="2" type="noConversion"/>
  </si>
  <si>
    <t>8.05</t>
    <phoneticPr fontId="2" type="noConversion"/>
  </si>
  <si>
    <t>8.14</t>
    <phoneticPr fontId="2" type="noConversion"/>
  </si>
  <si>
    <t>8.20</t>
    <phoneticPr fontId="2" type="noConversion"/>
  </si>
  <si>
    <t>8.21</t>
    <phoneticPr fontId="2" type="noConversion"/>
  </si>
  <si>
    <t>8.25</t>
    <phoneticPr fontId="2" type="noConversion"/>
  </si>
  <si>
    <t>8.27</t>
    <phoneticPr fontId="2" type="noConversion"/>
  </si>
  <si>
    <t>8.28</t>
    <phoneticPr fontId="2" type="noConversion"/>
  </si>
  <si>
    <t>9.02</t>
    <phoneticPr fontId="2" type="noConversion"/>
  </si>
  <si>
    <t>9.07</t>
    <phoneticPr fontId="2" type="noConversion"/>
  </si>
  <si>
    <t>09.11</t>
    <phoneticPr fontId="2" type="noConversion"/>
  </si>
  <si>
    <t>09.15</t>
    <phoneticPr fontId="2" type="noConversion"/>
  </si>
  <si>
    <t>09.17</t>
    <phoneticPr fontId="2" type="noConversion"/>
  </si>
  <si>
    <t>09.18</t>
    <phoneticPr fontId="2" type="noConversion"/>
  </si>
  <si>
    <t>09.23</t>
    <phoneticPr fontId="2" type="noConversion"/>
  </si>
  <si>
    <t>10.05</t>
    <phoneticPr fontId="2" type="noConversion"/>
  </si>
  <si>
    <t>10.06</t>
    <phoneticPr fontId="2" type="noConversion"/>
  </si>
  <si>
    <t>10.14</t>
    <phoneticPr fontId="2" type="noConversion"/>
  </si>
  <si>
    <t>10.15</t>
    <phoneticPr fontId="2" type="noConversion"/>
  </si>
  <si>
    <t>10.19</t>
    <phoneticPr fontId="2" type="noConversion"/>
  </si>
  <si>
    <t>10.26</t>
    <phoneticPr fontId="2" type="noConversion"/>
  </si>
  <si>
    <t>10.28</t>
    <phoneticPr fontId="2" type="noConversion"/>
  </si>
  <si>
    <t>10.29</t>
    <phoneticPr fontId="2" type="noConversion"/>
  </si>
  <si>
    <t>11.02</t>
    <phoneticPr fontId="2" type="noConversion"/>
  </si>
  <si>
    <t>11.04</t>
    <phoneticPr fontId="2" type="noConversion"/>
  </si>
  <si>
    <t>11.06</t>
    <phoneticPr fontId="2" type="noConversion"/>
  </si>
  <si>
    <t>11.10</t>
    <phoneticPr fontId="2" type="noConversion"/>
  </si>
  <si>
    <t>11.11</t>
    <phoneticPr fontId="2" type="noConversion"/>
  </si>
  <si>
    <t>11.13</t>
    <phoneticPr fontId="2" type="noConversion"/>
  </si>
  <si>
    <t>11.18</t>
    <phoneticPr fontId="2" type="noConversion"/>
  </si>
  <si>
    <t>11.20</t>
    <phoneticPr fontId="2" type="noConversion"/>
  </si>
  <si>
    <t>11.24</t>
    <phoneticPr fontId="2" type="noConversion"/>
  </si>
  <si>
    <t>11.25</t>
    <phoneticPr fontId="2" type="noConversion"/>
  </si>
  <si>
    <t>11.27</t>
    <phoneticPr fontId="2" type="noConversion"/>
  </si>
  <si>
    <t>12.04</t>
    <phoneticPr fontId="2" type="noConversion"/>
  </si>
  <si>
    <t>12.07</t>
    <phoneticPr fontId="2" type="noConversion"/>
  </si>
  <si>
    <t>12.10</t>
    <phoneticPr fontId="2" type="noConversion"/>
  </si>
  <si>
    <t>12.14</t>
    <phoneticPr fontId="2" type="noConversion"/>
  </si>
  <si>
    <t>12.18</t>
    <phoneticPr fontId="2" type="noConversion"/>
  </si>
  <si>
    <t>12.29</t>
    <phoneticPr fontId="2" type="noConversion"/>
  </si>
  <si>
    <t>감사 정보수집</t>
    <phoneticPr fontId="2" type="noConversion"/>
  </si>
  <si>
    <t>2020년 상임감사 업무추진비 사용내역(12월)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</si>
</sst>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1" fontId="0" fillId="0" borderId="0" xfId="1" applyFont="1">
      <alignment vertical="center"/>
    </xf>
    <xf numFmtId="0" fontId="3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1" fontId="4" fillId="0" borderId="0" xfId="1" applyFont="1">
      <alignment vertical="center"/>
    </xf>
    <xf numFmtId="0" fontId="7" fillId="2" borderId="1" xfId="0" applyFont="1" applyFill="1" applyBorder="1" applyAlignment="1">
      <alignment vertical="center"/>
    </xf>
    <xf numFmtId="41" fontId="7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1" fontId="4" fillId="0" borderId="1" xfId="1" applyFont="1" applyBorder="1">
      <alignment vertical="center"/>
    </xf>
    <xf numFmtId="41" fontId="7" fillId="0" borderId="1" xfId="1" applyFont="1" applyBorder="1">
      <alignment vertical="center"/>
    </xf>
    <xf numFmtId="41" fontId="7" fillId="0" borderId="1" xfId="0" applyNumberFormat="1" applyFont="1" applyBorder="1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4" fillId="0" borderId="1" xfId="0" applyFont="1" applyBorder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2D2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07"/>
  <sheetViews>
    <sheetView tabSelected="1" zoomScale="85" zoomScaleNormal="85" workbookViewId="0">
      <selection activeCell="B9" sqref="B9:E9"/>
    </sheetView>
  </sheetViews>
  <sheetFormatPr defaultRowHeight="16.5" x14ac:dyDescent="0.3"/>
  <cols>
    <col min="1" max="1" width="3.625" customWidth="1"/>
    <col min="2" max="2" width="8.75" customWidth="1"/>
    <col min="3" max="3" width="7.75" style="2" customWidth="1"/>
    <col min="4" max="4" width="9.25" style="1" customWidth="1"/>
    <col min="5" max="5" width="35.625" customWidth="1"/>
    <col min="6" max="6" width="12.875" style="3" customWidth="1"/>
    <col min="7" max="7" width="13.375" customWidth="1"/>
    <col min="9" max="9" width="0" hidden="1" customWidth="1"/>
  </cols>
  <sheetData>
    <row r="2" spans="2:20" ht="26.25" x14ac:dyDescent="0.3">
      <c r="B2" s="33" t="s">
        <v>122</v>
      </c>
      <c r="C2" s="33"/>
      <c r="D2" s="33"/>
      <c r="E2" s="33"/>
      <c r="F2" s="33"/>
      <c r="G2" s="33"/>
      <c r="I2" s="4" t="s">
        <v>29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2:20" x14ac:dyDescent="0.3">
      <c r="I3" s="4" t="s">
        <v>30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ht="26.25" x14ac:dyDescent="0.3">
      <c r="B4" s="9" t="s">
        <v>0</v>
      </c>
      <c r="C4" s="10"/>
      <c r="D4" s="11"/>
      <c r="E4" s="12"/>
      <c r="F4" s="13"/>
      <c r="G4" s="12" t="s">
        <v>17</v>
      </c>
      <c r="I4" s="4" t="s">
        <v>31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2:20" ht="24" customHeight="1" x14ac:dyDescent="0.3">
      <c r="B5" s="14" t="s">
        <v>15</v>
      </c>
      <c r="C5" s="36" t="s">
        <v>8</v>
      </c>
      <c r="D5" s="36"/>
      <c r="E5" s="36"/>
      <c r="F5" s="15" t="s">
        <v>6</v>
      </c>
      <c r="G5" s="16" t="s">
        <v>4</v>
      </c>
      <c r="I5" s="4" t="s">
        <v>32</v>
      </c>
      <c r="R5" s="4"/>
      <c r="S5" s="4"/>
      <c r="T5" s="4"/>
    </row>
    <row r="6" spans="2:20" ht="24" customHeight="1" x14ac:dyDescent="0.3">
      <c r="B6" s="8">
        <v>1</v>
      </c>
      <c r="C6" s="34" t="s">
        <v>9</v>
      </c>
      <c r="D6" s="34"/>
      <c r="E6" s="34"/>
      <c r="F6" s="17">
        <f>COUNTIF($D$12:$D$106,"1")</f>
        <v>0</v>
      </c>
      <c r="G6" s="17">
        <f>SUMIF($D$12:$D$106,"1",$F$12:$F$106)</f>
        <v>0</v>
      </c>
      <c r="I6" s="4" t="s">
        <v>34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2:20" ht="24" customHeight="1" x14ac:dyDescent="0.3">
      <c r="B7" s="8">
        <v>2</v>
      </c>
      <c r="C7" s="34" t="s">
        <v>1</v>
      </c>
      <c r="D7" s="34"/>
      <c r="E7" s="34"/>
      <c r="F7" s="17">
        <f>COUNTIF($D$12:$D$106,"2")</f>
        <v>83</v>
      </c>
      <c r="G7" s="17">
        <f>SUMIF($D$12:$D$106,"2",$F$12:$F$106)</f>
        <v>12191100</v>
      </c>
      <c r="I7" s="4" t="s">
        <v>33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24" customHeight="1" x14ac:dyDescent="0.3">
      <c r="B8" s="8">
        <v>3</v>
      </c>
      <c r="C8" s="34" t="s">
        <v>10</v>
      </c>
      <c r="D8" s="34"/>
      <c r="E8" s="34"/>
      <c r="F8" s="17">
        <f>COUNTIF($D$12:$D$106,"3")</f>
        <v>0</v>
      </c>
      <c r="G8" s="17">
        <f>SUMIF($D$12:$D$106,"3",$F$12:$F$106)</f>
        <v>0</v>
      </c>
      <c r="Q8" s="4"/>
    </row>
    <row r="9" spans="2:20" ht="24" customHeight="1" x14ac:dyDescent="0.3">
      <c r="B9" s="32" t="s">
        <v>7</v>
      </c>
      <c r="C9" s="32"/>
      <c r="D9" s="32"/>
      <c r="E9" s="32"/>
      <c r="F9" s="18">
        <f>SUM(F6:F8)</f>
        <v>83</v>
      </c>
      <c r="G9" s="19">
        <f>SUM(G6:G8)</f>
        <v>12191100</v>
      </c>
    </row>
    <row r="10" spans="2:20" ht="27.75" customHeight="1" x14ac:dyDescent="0.3">
      <c r="B10" s="9" t="s">
        <v>2</v>
      </c>
      <c r="C10" s="10"/>
      <c r="D10" s="11"/>
      <c r="E10" s="12"/>
      <c r="F10" s="13"/>
      <c r="G10" s="12" t="s">
        <v>17</v>
      </c>
    </row>
    <row r="11" spans="2:20" ht="24" customHeight="1" x14ac:dyDescent="0.3">
      <c r="B11" s="16" t="s">
        <v>3</v>
      </c>
      <c r="C11" s="20" t="s">
        <v>13</v>
      </c>
      <c r="D11" s="16" t="s">
        <v>15</v>
      </c>
      <c r="E11" s="16" t="s">
        <v>11</v>
      </c>
      <c r="F11" s="15" t="s">
        <v>4</v>
      </c>
      <c r="G11" s="16" t="s">
        <v>5</v>
      </c>
    </row>
    <row r="12" spans="2:20" ht="24" customHeight="1" x14ac:dyDescent="0.3">
      <c r="B12" s="34" t="s">
        <v>12</v>
      </c>
      <c r="C12" s="5" t="s">
        <v>36</v>
      </c>
      <c r="D12" s="8">
        <v>2</v>
      </c>
      <c r="E12" s="8" t="s">
        <v>37</v>
      </c>
      <c r="F12" s="6">
        <v>127000</v>
      </c>
      <c r="G12" s="21"/>
    </row>
    <row r="13" spans="2:20" ht="24" customHeight="1" x14ac:dyDescent="0.3">
      <c r="B13" s="34"/>
      <c r="C13" s="5" t="s">
        <v>38</v>
      </c>
      <c r="D13" s="8">
        <v>2</v>
      </c>
      <c r="E13" s="8" t="s">
        <v>37</v>
      </c>
      <c r="F13" s="6">
        <v>72000</v>
      </c>
      <c r="G13" s="21"/>
    </row>
    <row r="14" spans="2:20" ht="24" customHeight="1" x14ac:dyDescent="0.3">
      <c r="B14" s="34"/>
      <c r="C14" s="5" t="s">
        <v>39</v>
      </c>
      <c r="D14" s="8">
        <v>2</v>
      </c>
      <c r="E14" s="8" t="s">
        <v>37</v>
      </c>
      <c r="F14" s="6">
        <v>56000</v>
      </c>
      <c r="G14" s="21"/>
    </row>
    <row r="15" spans="2:20" ht="24" customHeight="1" x14ac:dyDescent="0.3">
      <c r="B15" s="34"/>
      <c r="C15" s="5" t="s">
        <v>40</v>
      </c>
      <c r="D15" s="8">
        <v>2</v>
      </c>
      <c r="E15" s="8" t="s">
        <v>37</v>
      </c>
      <c r="F15" s="6">
        <v>52000</v>
      </c>
      <c r="G15" s="21"/>
    </row>
    <row r="16" spans="2:20" ht="24" customHeight="1" x14ac:dyDescent="0.3">
      <c r="B16" s="34"/>
      <c r="C16" s="5" t="s">
        <v>41</v>
      </c>
      <c r="D16" s="8">
        <v>2</v>
      </c>
      <c r="E16" s="8" t="s">
        <v>37</v>
      </c>
      <c r="F16" s="6">
        <v>174000</v>
      </c>
      <c r="G16" s="21"/>
    </row>
    <row r="17" spans="2:8" ht="24" customHeight="1" x14ac:dyDescent="0.3">
      <c r="B17" s="34"/>
      <c r="C17" s="5" t="s">
        <v>42</v>
      </c>
      <c r="D17" s="8">
        <v>2</v>
      </c>
      <c r="E17" s="8" t="s">
        <v>37</v>
      </c>
      <c r="F17" s="6">
        <v>496000</v>
      </c>
      <c r="G17" s="21"/>
    </row>
    <row r="18" spans="2:8" ht="24" customHeight="1" x14ac:dyDescent="0.3">
      <c r="B18" s="34"/>
      <c r="C18" s="5" t="s">
        <v>43</v>
      </c>
      <c r="D18" s="8">
        <v>2</v>
      </c>
      <c r="E18" s="8" t="s">
        <v>37</v>
      </c>
      <c r="F18" s="6">
        <v>64000</v>
      </c>
      <c r="G18" s="21"/>
    </row>
    <row r="19" spans="2:8" ht="24" customHeight="1" x14ac:dyDescent="0.3">
      <c r="B19" s="34"/>
      <c r="C19" s="5" t="s">
        <v>44</v>
      </c>
      <c r="D19" s="8">
        <v>2</v>
      </c>
      <c r="E19" s="8" t="s">
        <v>37</v>
      </c>
      <c r="F19" s="6">
        <v>435000</v>
      </c>
      <c r="G19" s="21"/>
    </row>
    <row r="20" spans="2:8" s="7" customFormat="1" ht="24" customHeight="1" x14ac:dyDescent="0.3">
      <c r="B20" s="34"/>
      <c r="C20" s="32" t="s">
        <v>14</v>
      </c>
      <c r="D20" s="32"/>
      <c r="E20" s="22">
        <v>8</v>
      </c>
      <c r="F20" s="23">
        <f>SUM(F12:F19)</f>
        <v>1476000</v>
      </c>
      <c r="G20" s="24"/>
    </row>
    <row r="21" spans="2:8" s="7" customFormat="1" ht="24" customHeight="1" x14ac:dyDescent="0.3">
      <c r="B21" s="34" t="s">
        <v>35</v>
      </c>
      <c r="C21" s="5" t="s">
        <v>45</v>
      </c>
      <c r="D21" s="8">
        <v>2</v>
      </c>
      <c r="E21" s="8" t="s">
        <v>46</v>
      </c>
      <c r="F21" s="6">
        <v>100000</v>
      </c>
      <c r="G21" s="25"/>
    </row>
    <row r="22" spans="2:8" ht="24" customHeight="1" x14ac:dyDescent="0.3">
      <c r="B22" s="34"/>
      <c r="C22" s="35" t="s">
        <v>16</v>
      </c>
      <c r="D22" s="35"/>
      <c r="E22" s="22">
        <v>1</v>
      </c>
      <c r="F22" s="23">
        <f>SUM(F21)</f>
        <v>100000</v>
      </c>
      <c r="G22" s="24"/>
      <c r="H22" s="7"/>
    </row>
    <row r="23" spans="2:8" ht="24" customHeight="1" x14ac:dyDescent="0.3">
      <c r="B23" s="27" t="s">
        <v>18</v>
      </c>
      <c r="C23" s="5" t="s">
        <v>47</v>
      </c>
      <c r="D23" s="5" t="s">
        <v>48</v>
      </c>
      <c r="E23" s="8" t="s">
        <v>49</v>
      </c>
      <c r="F23" s="6">
        <v>205000</v>
      </c>
      <c r="G23" s="24"/>
      <c r="H23" s="7"/>
    </row>
    <row r="24" spans="2:8" ht="24" customHeight="1" x14ac:dyDescent="0.3">
      <c r="B24" s="28"/>
      <c r="C24" s="5" t="s">
        <v>50</v>
      </c>
      <c r="D24" s="5" t="s">
        <v>48</v>
      </c>
      <c r="E24" s="8" t="s">
        <v>49</v>
      </c>
      <c r="F24" s="6">
        <v>172000</v>
      </c>
      <c r="G24" s="24"/>
      <c r="H24" s="7"/>
    </row>
    <row r="25" spans="2:8" ht="24" customHeight="1" x14ac:dyDescent="0.3">
      <c r="B25" s="28"/>
      <c r="C25" s="5" t="s">
        <v>51</v>
      </c>
      <c r="D25" s="5" t="s">
        <v>48</v>
      </c>
      <c r="E25" s="8" t="s">
        <v>49</v>
      </c>
      <c r="F25" s="6">
        <v>100000</v>
      </c>
      <c r="G25" s="24"/>
      <c r="H25" s="7"/>
    </row>
    <row r="26" spans="2:8" ht="24" customHeight="1" x14ac:dyDescent="0.3">
      <c r="B26" s="28"/>
      <c r="C26" s="5" t="s">
        <v>52</v>
      </c>
      <c r="D26" s="5" t="s">
        <v>48</v>
      </c>
      <c r="E26" s="8" t="s">
        <v>49</v>
      </c>
      <c r="F26" s="6">
        <v>167200</v>
      </c>
      <c r="G26" s="24"/>
      <c r="H26" s="7"/>
    </row>
    <row r="27" spans="2:8" ht="24" customHeight="1" x14ac:dyDescent="0.3">
      <c r="B27" s="28"/>
      <c r="C27" s="5" t="s">
        <v>53</v>
      </c>
      <c r="D27" s="5" t="s">
        <v>48</v>
      </c>
      <c r="E27" s="8" t="s">
        <v>49</v>
      </c>
      <c r="F27" s="6">
        <v>58000</v>
      </c>
      <c r="G27" s="24"/>
      <c r="H27" s="7"/>
    </row>
    <row r="28" spans="2:8" ht="24" customHeight="1" x14ac:dyDescent="0.3">
      <c r="B28" s="28"/>
      <c r="C28" s="5" t="s">
        <v>54</v>
      </c>
      <c r="D28" s="5" t="s">
        <v>48</v>
      </c>
      <c r="E28" s="8" t="s">
        <v>49</v>
      </c>
      <c r="F28" s="6">
        <v>151000</v>
      </c>
      <c r="G28" s="24"/>
      <c r="H28" s="7"/>
    </row>
    <row r="29" spans="2:8" ht="24" customHeight="1" x14ac:dyDescent="0.3">
      <c r="B29" s="28"/>
      <c r="C29" s="5" t="s">
        <v>55</v>
      </c>
      <c r="D29" s="5" t="s">
        <v>48</v>
      </c>
      <c r="E29" s="8" t="s">
        <v>49</v>
      </c>
      <c r="F29" s="6">
        <v>79000</v>
      </c>
      <c r="G29" s="25"/>
    </row>
    <row r="30" spans="2:8" s="4" customFormat="1" ht="24" customHeight="1" x14ac:dyDescent="0.3">
      <c r="B30" s="29"/>
      <c r="C30" s="30" t="s">
        <v>16</v>
      </c>
      <c r="D30" s="31"/>
      <c r="E30" s="22">
        <v>7</v>
      </c>
      <c r="F30" s="23">
        <f>SUM(F23:F29)</f>
        <v>932200</v>
      </c>
      <c r="G30" s="24"/>
    </row>
    <row r="31" spans="2:8" s="4" customFormat="1" ht="24" customHeight="1" x14ac:dyDescent="0.3">
      <c r="B31" s="27" t="s">
        <v>19</v>
      </c>
      <c r="C31" s="26" t="s">
        <v>57</v>
      </c>
      <c r="D31" s="5" t="s">
        <v>56</v>
      </c>
      <c r="E31" s="8" t="s">
        <v>49</v>
      </c>
      <c r="F31" s="6">
        <v>146000</v>
      </c>
      <c r="G31" s="25"/>
    </row>
    <row r="32" spans="2:8" s="4" customFormat="1" ht="24" customHeight="1" x14ac:dyDescent="0.3">
      <c r="B32" s="28"/>
      <c r="C32" s="26" t="s">
        <v>58</v>
      </c>
      <c r="D32" s="5" t="s">
        <v>59</v>
      </c>
      <c r="E32" s="8" t="s">
        <v>49</v>
      </c>
      <c r="F32" s="6">
        <v>251000</v>
      </c>
      <c r="G32" s="25"/>
    </row>
    <row r="33" spans="2:7" s="4" customFormat="1" ht="24" customHeight="1" x14ac:dyDescent="0.3">
      <c r="B33" s="28"/>
      <c r="C33" s="26" t="s">
        <v>60</v>
      </c>
      <c r="D33" s="5" t="s">
        <v>59</v>
      </c>
      <c r="E33" s="8" t="s">
        <v>49</v>
      </c>
      <c r="F33" s="6">
        <v>86000</v>
      </c>
      <c r="G33" s="25"/>
    </row>
    <row r="34" spans="2:7" s="4" customFormat="1" ht="24" customHeight="1" x14ac:dyDescent="0.3">
      <c r="B34" s="28"/>
      <c r="C34" s="26" t="s">
        <v>60</v>
      </c>
      <c r="D34" s="5" t="s">
        <v>59</v>
      </c>
      <c r="E34" s="8" t="s">
        <v>49</v>
      </c>
      <c r="F34" s="6">
        <v>161500</v>
      </c>
      <c r="G34" s="25"/>
    </row>
    <row r="35" spans="2:7" s="4" customFormat="1" ht="24" customHeight="1" x14ac:dyDescent="0.3">
      <c r="B35" s="28"/>
      <c r="C35" s="26" t="s">
        <v>61</v>
      </c>
      <c r="D35" s="5" t="s">
        <v>59</v>
      </c>
      <c r="E35" s="8" t="s">
        <v>49</v>
      </c>
      <c r="F35" s="6">
        <v>202000</v>
      </c>
      <c r="G35" s="25"/>
    </row>
    <row r="36" spans="2:7" ht="24" customHeight="1" x14ac:dyDescent="0.3">
      <c r="B36" s="28"/>
      <c r="C36" s="5" t="s">
        <v>62</v>
      </c>
      <c r="D36" s="8">
        <v>2</v>
      </c>
      <c r="E36" s="8" t="s">
        <v>49</v>
      </c>
      <c r="F36" s="6">
        <v>170000</v>
      </c>
      <c r="G36" s="25"/>
    </row>
    <row r="37" spans="2:7" ht="24" customHeight="1" x14ac:dyDescent="0.3">
      <c r="B37" s="28"/>
      <c r="C37" s="5" t="s">
        <v>63</v>
      </c>
      <c r="D37" s="8">
        <v>2</v>
      </c>
      <c r="E37" s="8" t="s">
        <v>49</v>
      </c>
      <c r="F37" s="6">
        <v>101000</v>
      </c>
      <c r="G37" s="25"/>
    </row>
    <row r="38" spans="2:7" s="4" customFormat="1" ht="24" customHeight="1" x14ac:dyDescent="0.3">
      <c r="B38" s="29"/>
      <c r="C38" s="30" t="s">
        <v>16</v>
      </c>
      <c r="D38" s="31"/>
      <c r="E38" s="22">
        <v>7</v>
      </c>
      <c r="F38" s="23">
        <f>SUM(F31:F37)</f>
        <v>1117500</v>
      </c>
      <c r="G38" s="24"/>
    </row>
    <row r="39" spans="2:7" ht="24" customHeight="1" x14ac:dyDescent="0.3">
      <c r="B39" s="27" t="s">
        <v>20</v>
      </c>
      <c r="C39" s="5" t="s">
        <v>64</v>
      </c>
      <c r="D39" s="8">
        <v>2</v>
      </c>
      <c r="E39" s="8" t="s">
        <v>46</v>
      </c>
      <c r="F39" s="6">
        <v>86000</v>
      </c>
      <c r="G39" s="25"/>
    </row>
    <row r="40" spans="2:7" ht="24" customHeight="1" x14ac:dyDescent="0.3">
      <c r="B40" s="28"/>
      <c r="C40" s="5" t="s">
        <v>65</v>
      </c>
      <c r="D40" s="8">
        <v>2</v>
      </c>
      <c r="E40" s="8" t="s">
        <v>46</v>
      </c>
      <c r="F40" s="6">
        <v>225000</v>
      </c>
      <c r="G40" s="25"/>
    </row>
    <row r="41" spans="2:7" ht="24" customHeight="1" x14ac:dyDescent="0.3">
      <c r="B41" s="28"/>
      <c r="C41" s="5" t="s">
        <v>66</v>
      </c>
      <c r="D41" s="8">
        <v>2</v>
      </c>
      <c r="E41" s="8" t="s">
        <v>46</v>
      </c>
      <c r="F41" s="6">
        <v>144000</v>
      </c>
      <c r="G41" s="25"/>
    </row>
    <row r="42" spans="2:7" ht="24" customHeight="1" x14ac:dyDescent="0.3">
      <c r="B42" s="28"/>
      <c r="C42" s="5" t="s">
        <v>67</v>
      </c>
      <c r="D42" s="8">
        <v>2</v>
      </c>
      <c r="E42" s="8" t="s">
        <v>46</v>
      </c>
      <c r="F42" s="6">
        <v>72000</v>
      </c>
      <c r="G42" s="25"/>
    </row>
    <row r="43" spans="2:7" s="4" customFormat="1" ht="24" customHeight="1" x14ac:dyDescent="0.3">
      <c r="B43" s="29"/>
      <c r="C43" s="30" t="s">
        <v>16</v>
      </c>
      <c r="D43" s="31"/>
      <c r="E43" s="22">
        <v>4</v>
      </c>
      <c r="F43" s="23">
        <f>SUM(F39:F42)</f>
        <v>527000</v>
      </c>
      <c r="G43" s="24"/>
    </row>
    <row r="44" spans="2:7" ht="24" customHeight="1" x14ac:dyDescent="0.3">
      <c r="B44" s="27" t="s">
        <v>21</v>
      </c>
      <c r="C44" s="5" t="s">
        <v>68</v>
      </c>
      <c r="D44" s="8">
        <v>2</v>
      </c>
      <c r="E44" s="8" t="s">
        <v>71</v>
      </c>
      <c r="F44" s="6">
        <v>120000</v>
      </c>
      <c r="G44" s="25"/>
    </row>
    <row r="45" spans="2:7" ht="24" customHeight="1" x14ac:dyDescent="0.3">
      <c r="B45" s="28"/>
      <c r="C45" s="5" t="s">
        <v>69</v>
      </c>
      <c r="D45" s="8">
        <v>2</v>
      </c>
      <c r="E45" s="8" t="s">
        <v>71</v>
      </c>
      <c r="F45" s="6">
        <v>155000</v>
      </c>
      <c r="G45" s="25"/>
    </row>
    <row r="46" spans="2:7" ht="24" customHeight="1" x14ac:dyDescent="0.3">
      <c r="B46" s="28"/>
      <c r="C46" s="5" t="s">
        <v>70</v>
      </c>
      <c r="D46" s="8">
        <v>2</v>
      </c>
      <c r="E46" s="8" t="s">
        <v>71</v>
      </c>
      <c r="F46" s="6">
        <v>96000</v>
      </c>
      <c r="G46" s="25"/>
    </row>
    <row r="47" spans="2:7" s="4" customFormat="1" ht="24" customHeight="1" x14ac:dyDescent="0.3">
      <c r="B47" s="29"/>
      <c r="C47" s="30" t="s">
        <v>16</v>
      </c>
      <c r="D47" s="31"/>
      <c r="E47" s="22">
        <v>3</v>
      </c>
      <c r="F47" s="23">
        <f>SUM(F44:F46)</f>
        <v>371000</v>
      </c>
      <c r="G47" s="24"/>
    </row>
    <row r="48" spans="2:7" ht="24" customHeight="1" x14ac:dyDescent="0.3">
      <c r="B48" s="27" t="s">
        <v>22</v>
      </c>
      <c r="C48" s="5" t="s">
        <v>72</v>
      </c>
      <c r="D48" s="8">
        <v>2</v>
      </c>
      <c r="E48" s="8" t="s">
        <v>46</v>
      </c>
      <c r="F48" s="6">
        <v>149000</v>
      </c>
      <c r="G48" s="25"/>
    </row>
    <row r="49" spans="2:7" ht="24" customHeight="1" x14ac:dyDescent="0.3">
      <c r="B49" s="28"/>
      <c r="C49" s="5" t="s">
        <v>73</v>
      </c>
      <c r="D49" s="8">
        <v>2</v>
      </c>
      <c r="E49" s="8" t="s">
        <v>46</v>
      </c>
      <c r="F49" s="6">
        <v>50000</v>
      </c>
      <c r="G49" s="25"/>
    </row>
    <row r="50" spans="2:7" ht="24" customHeight="1" x14ac:dyDescent="0.3">
      <c r="B50" s="28"/>
      <c r="C50" s="5" t="s">
        <v>74</v>
      </c>
      <c r="D50" s="8">
        <v>2</v>
      </c>
      <c r="E50" s="8" t="s">
        <v>46</v>
      </c>
      <c r="F50" s="6">
        <v>66000</v>
      </c>
      <c r="G50" s="25"/>
    </row>
    <row r="51" spans="2:7" ht="24" customHeight="1" x14ac:dyDescent="0.3">
      <c r="B51" s="28"/>
      <c r="C51" s="5" t="s">
        <v>75</v>
      </c>
      <c r="D51" s="8">
        <v>2</v>
      </c>
      <c r="E51" s="8" t="s">
        <v>46</v>
      </c>
      <c r="F51" s="6">
        <v>53000</v>
      </c>
      <c r="G51" s="25"/>
    </row>
    <row r="52" spans="2:7" ht="24" customHeight="1" x14ac:dyDescent="0.3">
      <c r="B52" s="28"/>
      <c r="C52" s="5" t="s">
        <v>75</v>
      </c>
      <c r="D52" s="8">
        <v>2</v>
      </c>
      <c r="E52" s="8" t="s">
        <v>46</v>
      </c>
      <c r="F52" s="6">
        <v>273000</v>
      </c>
      <c r="G52" s="25"/>
    </row>
    <row r="53" spans="2:7" ht="24" customHeight="1" x14ac:dyDescent="0.3">
      <c r="B53" s="28"/>
      <c r="C53" s="5" t="s">
        <v>76</v>
      </c>
      <c r="D53" s="8">
        <v>2</v>
      </c>
      <c r="E53" s="8" t="s">
        <v>46</v>
      </c>
      <c r="F53" s="6">
        <v>264000</v>
      </c>
      <c r="G53" s="25"/>
    </row>
    <row r="54" spans="2:7" ht="24" customHeight="1" x14ac:dyDescent="0.3">
      <c r="B54" s="28"/>
      <c r="C54" s="5" t="s">
        <v>77</v>
      </c>
      <c r="D54" s="8">
        <v>2</v>
      </c>
      <c r="E54" s="8" t="s">
        <v>46</v>
      </c>
      <c r="F54" s="6">
        <v>347000</v>
      </c>
      <c r="G54" s="25"/>
    </row>
    <row r="55" spans="2:7" ht="24" customHeight="1" x14ac:dyDescent="0.3">
      <c r="B55" s="28"/>
      <c r="C55" s="5" t="s">
        <v>78</v>
      </c>
      <c r="D55" s="8">
        <v>2</v>
      </c>
      <c r="E55" s="8" t="s">
        <v>46</v>
      </c>
      <c r="F55" s="6">
        <v>94000</v>
      </c>
      <c r="G55" s="25"/>
    </row>
    <row r="56" spans="2:7" ht="24" customHeight="1" x14ac:dyDescent="0.3">
      <c r="B56" s="28"/>
      <c r="C56" s="5" t="s">
        <v>79</v>
      </c>
      <c r="D56" s="8">
        <v>2</v>
      </c>
      <c r="E56" s="8" t="s">
        <v>46</v>
      </c>
      <c r="F56" s="6">
        <v>47000</v>
      </c>
      <c r="G56" s="25"/>
    </row>
    <row r="57" spans="2:7" ht="24" customHeight="1" x14ac:dyDescent="0.3">
      <c r="B57" s="28"/>
      <c r="C57" s="5" t="s">
        <v>80</v>
      </c>
      <c r="D57" s="8">
        <v>2</v>
      </c>
      <c r="E57" s="8" t="s">
        <v>46</v>
      </c>
      <c r="F57" s="6">
        <v>59000</v>
      </c>
      <c r="G57" s="25"/>
    </row>
    <row r="58" spans="2:7" s="4" customFormat="1" ht="24" customHeight="1" x14ac:dyDescent="0.3">
      <c r="B58" s="29"/>
      <c r="C58" s="30" t="s">
        <v>16</v>
      </c>
      <c r="D58" s="31"/>
      <c r="E58" s="22">
        <v>10</v>
      </c>
      <c r="F58" s="23">
        <f>SUM(F48:F57)</f>
        <v>1402000</v>
      </c>
      <c r="G58" s="24"/>
    </row>
    <row r="59" spans="2:7" ht="24" customHeight="1" x14ac:dyDescent="0.3">
      <c r="B59" s="27" t="s">
        <v>23</v>
      </c>
      <c r="C59" s="5" t="s">
        <v>81</v>
      </c>
      <c r="D59" s="8">
        <v>2</v>
      </c>
      <c r="E59" s="8" t="s">
        <v>46</v>
      </c>
      <c r="F59" s="6">
        <v>149000</v>
      </c>
      <c r="G59" s="25"/>
    </row>
    <row r="60" spans="2:7" ht="24" customHeight="1" x14ac:dyDescent="0.3">
      <c r="B60" s="28"/>
      <c r="C60" s="5" t="s">
        <v>82</v>
      </c>
      <c r="D60" s="8">
        <v>2</v>
      </c>
      <c r="E60" s="8" t="s">
        <v>46</v>
      </c>
      <c r="F60" s="6">
        <v>130000</v>
      </c>
      <c r="G60" s="25"/>
    </row>
    <row r="61" spans="2:7" ht="24" customHeight="1" x14ac:dyDescent="0.3">
      <c r="B61" s="28"/>
      <c r="C61" s="5" t="s">
        <v>83</v>
      </c>
      <c r="D61" s="8">
        <v>2</v>
      </c>
      <c r="E61" s="8" t="s">
        <v>46</v>
      </c>
      <c r="F61" s="6">
        <v>174000</v>
      </c>
      <c r="G61" s="25"/>
    </row>
    <row r="62" spans="2:7" ht="24" customHeight="1" x14ac:dyDescent="0.3">
      <c r="B62" s="28"/>
      <c r="C62" s="5" t="s">
        <v>84</v>
      </c>
      <c r="D62" s="8">
        <v>2</v>
      </c>
      <c r="E62" s="8" t="s">
        <v>46</v>
      </c>
      <c r="F62" s="6">
        <v>365000</v>
      </c>
      <c r="G62" s="25"/>
    </row>
    <row r="63" spans="2:7" ht="24" customHeight="1" x14ac:dyDescent="0.3">
      <c r="B63" s="28"/>
      <c r="C63" s="5" t="s">
        <v>85</v>
      </c>
      <c r="D63" s="8">
        <v>2</v>
      </c>
      <c r="E63" s="8" t="s">
        <v>46</v>
      </c>
      <c r="F63" s="6">
        <v>47000</v>
      </c>
      <c r="G63" s="25"/>
    </row>
    <row r="64" spans="2:7" ht="24" customHeight="1" x14ac:dyDescent="0.3">
      <c r="B64" s="28"/>
      <c r="C64" s="5" t="s">
        <v>86</v>
      </c>
      <c r="D64" s="8">
        <v>2</v>
      </c>
      <c r="E64" s="8" t="s">
        <v>46</v>
      </c>
      <c r="F64" s="6">
        <v>54000</v>
      </c>
      <c r="G64" s="25"/>
    </row>
    <row r="65" spans="2:7" ht="24" customHeight="1" x14ac:dyDescent="0.3">
      <c r="B65" s="28"/>
      <c r="C65" s="5" t="s">
        <v>87</v>
      </c>
      <c r="D65" s="8">
        <v>2</v>
      </c>
      <c r="E65" s="8" t="s">
        <v>46</v>
      </c>
      <c r="F65" s="6">
        <v>111000</v>
      </c>
      <c r="G65" s="25"/>
    </row>
    <row r="66" spans="2:7" ht="24" customHeight="1" x14ac:dyDescent="0.3">
      <c r="B66" s="28"/>
      <c r="C66" s="5" t="s">
        <v>88</v>
      </c>
      <c r="D66" s="8">
        <v>2</v>
      </c>
      <c r="E66" s="8" t="s">
        <v>46</v>
      </c>
      <c r="F66" s="6">
        <v>90000</v>
      </c>
      <c r="G66" s="25"/>
    </row>
    <row r="67" spans="2:7" s="4" customFormat="1" ht="24" customHeight="1" x14ac:dyDescent="0.3">
      <c r="B67" s="29"/>
      <c r="C67" s="30" t="s">
        <v>16</v>
      </c>
      <c r="D67" s="31"/>
      <c r="E67" s="22">
        <v>8</v>
      </c>
      <c r="F67" s="23">
        <f>SUM(F59:F66)</f>
        <v>1120000</v>
      </c>
      <c r="G67" s="24"/>
    </row>
    <row r="68" spans="2:7" ht="24" customHeight="1" x14ac:dyDescent="0.3">
      <c r="B68" s="27" t="s">
        <v>24</v>
      </c>
      <c r="C68" s="5" t="s">
        <v>89</v>
      </c>
      <c r="D68" s="8">
        <v>2</v>
      </c>
      <c r="E68" s="8" t="s">
        <v>46</v>
      </c>
      <c r="F68" s="6">
        <v>164000</v>
      </c>
      <c r="G68" s="25"/>
    </row>
    <row r="69" spans="2:7" ht="24" customHeight="1" x14ac:dyDescent="0.3">
      <c r="B69" s="28"/>
      <c r="C69" s="5" t="s">
        <v>90</v>
      </c>
      <c r="D69" s="8">
        <v>2</v>
      </c>
      <c r="E69" s="8" t="s">
        <v>46</v>
      </c>
      <c r="F69" s="6">
        <v>74000</v>
      </c>
      <c r="G69" s="25"/>
    </row>
    <row r="70" spans="2:7" ht="24" customHeight="1" x14ac:dyDescent="0.3">
      <c r="B70" s="28"/>
      <c r="C70" s="5" t="s">
        <v>91</v>
      </c>
      <c r="D70" s="8">
        <v>2</v>
      </c>
      <c r="E70" s="8" t="s">
        <v>46</v>
      </c>
      <c r="F70" s="6">
        <v>178000</v>
      </c>
      <c r="G70" s="25"/>
    </row>
    <row r="71" spans="2:7" ht="24" customHeight="1" x14ac:dyDescent="0.3">
      <c r="B71" s="28"/>
      <c r="C71" s="5" t="s">
        <v>91</v>
      </c>
      <c r="D71" s="8">
        <v>2</v>
      </c>
      <c r="E71" s="8" t="s">
        <v>46</v>
      </c>
      <c r="F71" s="6">
        <v>74000</v>
      </c>
      <c r="G71" s="25"/>
    </row>
    <row r="72" spans="2:7" ht="24" customHeight="1" x14ac:dyDescent="0.3">
      <c r="B72" s="28"/>
      <c r="C72" s="5" t="s">
        <v>92</v>
      </c>
      <c r="D72" s="8">
        <v>2</v>
      </c>
      <c r="E72" s="8" t="s">
        <v>46</v>
      </c>
      <c r="F72" s="6">
        <v>200000</v>
      </c>
      <c r="G72" s="25"/>
    </row>
    <row r="73" spans="2:7" ht="24" customHeight="1" x14ac:dyDescent="0.3">
      <c r="B73" s="28"/>
      <c r="C73" s="5" t="s">
        <v>93</v>
      </c>
      <c r="D73" s="8">
        <v>2</v>
      </c>
      <c r="E73" s="8" t="s">
        <v>46</v>
      </c>
      <c r="F73" s="6">
        <v>90000</v>
      </c>
      <c r="G73" s="25"/>
    </row>
    <row r="74" spans="2:7" ht="24" customHeight="1" x14ac:dyDescent="0.3">
      <c r="B74" s="28"/>
      <c r="C74" s="5" t="s">
        <v>93</v>
      </c>
      <c r="D74" s="8">
        <v>2</v>
      </c>
      <c r="E74" s="8" t="s">
        <v>46</v>
      </c>
      <c r="F74" s="6">
        <v>64000</v>
      </c>
      <c r="G74" s="25"/>
    </row>
    <row r="75" spans="2:7" ht="24" customHeight="1" x14ac:dyDescent="0.3">
      <c r="B75" s="28"/>
      <c r="C75" s="5" t="s">
        <v>94</v>
      </c>
      <c r="D75" s="8">
        <v>2</v>
      </c>
      <c r="E75" s="8" t="s">
        <v>46</v>
      </c>
      <c r="F75" s="6">
        <v>165000</v>
      </c>
      <c r="G75" s="25"/>
    </row>
    <row r="76" spans="2:7" ht="24" customHeight="1" x14ac:dyDescent="0.3">
      <c r="B76" s="28"/>
      <c r="C76" s="5" t="s">
        <v>95</v>
      </c>
      <c r="D76" s="8">
        <v>2</v>
      </c>
      <c r="E76" s="8" t="s">
        <v>46</v>
      </c>
      <c r="F76" s="6">
        <v>95000</v>
      </c>
      <c r="G76" s="25"/>
    </row>
    <row r="77" spans="2:7" s="4" customFormat="1" ht="24" customHeight="1" x14ac:dyDescent="0.3">
      <c r="B77" s="29"/>
      <c r="C77" s="30" t="s">
        <v>16</v>
      </c>
      <c r="D77" s="31"/>
      <c r="E77" s="22">
        <v>9</v>
      </c>
      <c r="F77" s="23">
        <f>SUM(F68:F76)</f>
        <v>1104000</v>
      </c>
      <c r="G77" s="24"/>
    </row>
    <row r="78" spans="2:7" ht="24" customHeight="1" x14ac:dyDescent="0.3">
      <c r="B78" s="27" t="s">
        <v>25</v>
      </c>
      <c r="C78" s="5" t="s">
        <v>96</v>
      </c>
      <c r="D78" s="8">
        <v>2</v>
      </c>
      <c r="E78" s="8" t="s">
        <v>46</v>
      </c>
      <c r="F78" s="6">
        <v>334000</v>
      </c>
      <c r="G78" s="25"/>
    </row>
    <row r="79" spans="2:7" ht="24" customHeight="1" x14ac:dyDescent="0.3">
      <c r="B79" s="28"/>
      <c r="C79" s="5" t="s">
        <v>97</v>
      </c>
      <c r="D79" s="8">
        <v>2</v>
      </c>
      <c r="E79" s="8" t="s">
        <v>46</v>
      </c>
      <c r="F79" s="6">
        <v>93000</v>
      </c>
      <c r="G79" s="25"/>
    </row>
    <row r="80" spans="2:7" ht="24" customHeight="1" x14ac:dyDescent="0.3">
      <c r="B80" s="28"/>
      <c r="C80" s="5" t="s">
        <v>98</v>
      </c>
      <c r="D80" s="8">
        <v>2</v>
      </c>
      <c r="E80" s="8" t="s">
        <v>46</v>
      </c>
      <c r="F80" s="6">
        <v>130000</v>
      </c>
      <c r="G80" s="25"/>
    </row>
    <row r="81" spans="2:7" ht="24" customHeight="1" x14ac:dyDescent="0.3">
      <c r="B81" s="28"/>
      <c r="C81" s="5" t="s">
        <v>99</v>
      </c>
      <c r="D81" s="8">
        <v>2</v>
      </c>
      <c r="E81" s="8" t="s">
        <v>46</v>
      </c>
      <c r="F81" s="6">
        <v>111000</v>
      </c>
      <c r="G81" s="25"/>
    </row>
    <row r="82" spans="2:7" ht="24" customHeight="1" x14ac:dyDescent="0.3">
      <c r="B82" s="28"/>
      <c r="C82" s="5" t="s">
        <v>100</v>
      </c>
      <c r="D82" s="8">
        <v>2</v>
      </c>
      <c r="E82" s="8" t="s">
        <v>46</v>
      </c>
      <c r="F82" s="6">
        <v>180000</v>
      </c>
      <c r="G82" s="25"/>
    </row>
    <row r="83" spans="2:7" ht="24" customHeight="1" x14ac:dyDescent="0.3">
      <c r="B83" s="28"/>
      <c r="C83" s="5" t="s">
        <v>101</v>
      </c>
      <c r="D83" s="8">
        <v>2</v>
      </c>
      <c r="E83" s="8" t="s">
        <v>46</v>
      </c>
      <c r="F83" s="6">
        <v>111000</v>
      </c>
      <c r="G83" s="25"/>
    </row>
    <row r="84" spans="2:7" ht="24" customHeight="1" x14ac:dyDescent="0.3">
      <c r="B84" s="28"/>
      <c r="C84" s="5" t="s">
        <v>102</v>
      </c>
      <c r="D84" s="8">
        <v>2</v>
      </c>
      <c r="E84" s="8" t="s">
        <v>46</v>
      </c>
      <c r="F84" s="6">
        <v>189000</v>
      </c>
      <c r="G84" s="25"/>
    </row>
    <row r="85" spans="2:7" ht="24" customHeight="1" x14ac:dyDescent="0.3">
      <c r="B85" s="28"/>
      <c r="C85" s="5" t="s">
        <v>103</v>
      </c>
      <c r="D85" s="8">
        <v>2</v>
      </c>
      <c r="E85" s="8" t="s">
        <v>46</v>
      </c>
      <c r="F85" s="6">
        <v>25000</v>
      </c>
      <c r="G85" s="25"/>
    </row>
    <row r="86" spans="2:7" s="4" customFormat="1" ht="24" customHeight="1" x14ac:dyDescent="0.3">
      <c r="B86" s="29"/>
      <c r="C86" s="30" t="s">
        <v>16</v>
      </c>
      <c r="D86" s="31"/>
      <c r="E86" s="22">
        <v>8</v>
      </c>
      <c r="F86" s="23">
        <f>SUM(F78:F85)</f>
        <v>1173000</v>
      </c>
      <c r="G86" s="24"/>
    </row>
    <row r="87" spans="2:7" ht="24" customHeight="1" x14ac:dyDescent="0.3">
      <c r="B87" s="27" t="s">
        <v>26</v>
      </c>
      <c r="C87" s="5" t="s">
        <v>104</v>
      </c>
      <c r="D87" s="8">
        <v>2</v>
      </c>
      <c r="E87" s="8" t="s">
        <v>46</v>
      </c>
      <c r="F87" s="6">
        <v>90000</v>
      </c>
      <c r="G87" s="25"/>
    </row>
    <row r="88" spans="2:7" ht="24" customHeight="1" x14ac:dyDescent="0.3">
      <c r="B88" s="28"/>
      <c r="C88" s="5" t="s">
        <v>105</v>
      </c>
      <c r="D88" s="8">
        <v>2</v>
      </c>
      <c r="E88" s="8" t="s">
        <v>46</v>
      </c>
      <c r="F88" s="6">
        <v>354000</v>
      </c>
      <c r="G88" s="25"/>
    </row>
    <row r="89" spans="2:7" ht="24" customHeight="1" x14ac:dyDescent="0.3">
      <c r="B89" s="28"/>
      <c r="C89" s="5" t="s">
        <v>106</v>
      </c>
      <c r="D89" s="8">
        <v>2</v>
      </c>
      <c r="E89" s="8" t="s">
        <v>46</v>
      </c>
      <c r="F89" s="6">
        <v>74000</v>
      </c>
      <c r="G89" s="25"/>
    </row>
    <row r="90" spans="2:7" ht="24" customHeight="1" x14ac:dyDescent="0.3">
      <c r="B90" s="28"/>
      <c r="C90" s="5" t="s">
        <v>107</v>
      </c>
      <c r="D90" s="8">
        <v>2</v>
      </c>
      <c r="E90" s="8" t="s">
        <v>46</v>
      </c>
      <c r="F90" s="6">
        <v>129000</v>
      </c>
      <c r="G90" s="25"/>
    </row>
    <row r="91" spans="2:7" ht="24" customHeight="1" x14ac:dyDescent="0.3">
      <c r="B91" s="28"/>
      <c r="C91" s="5" t="s">
        <v>108</v>
      </c>
      <c r="D91" s="8">
        <v>2</v>
      </c>
      <c r="E91" s="8" t="s">
        <v>46</v>
      </c>
      <c r="F91" s="6">
        <v>144000</v>
      </c>
      <c r="G91" s="25"/>
    </row>
    <row r="92" spans="2:7" ht="24" customHeight="1" x14ac:dyDescent="0.3">
      <c r="B92" s="28"/>
      <c r="C92" s="5" t="s">
        <v>109</v>
      </c>
      <c r="D92" s="8">
        <v>2</v>
      </c>
      <c r="E92" s="8" t="s">
        <v>46</v>
      </c>
      <c r="F92" s="6">
        <v>210000</v>
      </c>
      <c r="G92" s="25"/>
    </row>
    <row r="93" spans="2:7" ht="24" customHeight="1" x14ac:dyDescent="0.3">
      <c r="B93" s="28"/>
      <c r="C93" s="5" t="s">
        <v>110</v>
      </c>
      <c r="D93" s="8">
        <v>2</v>
      </c>
      <c r="E93" s="8" t="s">
        <v>46</v>
      </c>
      <c r="F93" s="6">
        <v>205000</v>
      </c>
      <c r="G93" s="25"/>
    </row>
    <row r="94" spans="2:7" ht="24" customHeight="1" x14ac:dyDescent="0.3">
      <c r="B94" s="28"/>
      <c r="C94" s="5" t="s">
        <v>111</v>
      </c>
      <c r="D94" s="8">
        <v>2</v>
      </c>
      <c r="E94" s="8" t="s">
        <v>46</v>
      </c>
      <c r="F94" s="6">
        <v>224000</v>
      </c>
      <c r="G94" s="25"/>
    </row>
    <row r="95" spans="2:7" ht="24" customHeight="1" x14ac:dyDescent="0.3">
      <c r="B95" s="28"/>
      <c r="C95" s="5" t="s">
        <v>112</v>
      </c>
      <c r="D95" s="8">
        <v>2</v>
      </c>
      <c r="E95" s="8" t="s">
        <v>46</v>
      </c>
      <c r="F95" s="6">
        <v>237000</v>
      </c>
      <c r="G95" s="25"/>
    </row>
    <row r="96" spans="2:7" ht="24" customHeight="1" x14ac:dyDescent="0.3">
      <c r="B96" s="28"/>
      <c r="C96" s="5" t="s">
        <v>113</v>
      </c>
      <c r="D96" s="8">
        <v>2</v>
      </c>
      <c r="E96" s="8" t="s">
        <v>46</v>
      </c>
      <c r="F96" s="6">
        <v>239000</v>
      </c>
      <c r="G96" s="25"/>
    </row>
    <row r="97" spans="2:7" ht="24" customHeight="1" x14ac:dyDescent="0.3">
      <c r="B97" s="28"/>
      <c r="C97" s="5" t="s">
        <v>114</v>
      </c>
      <c r="D97" s="8">
        <v>2</v>
      </c>
      <c r="E97" s="8" t="s">
        <v>46</v>
      </c>
      <c r="F97" s="6">
        <v>30000</v>
      </c>
      <c r="G97" s="25"/>
    </row>
    <row r="98" spans="2:7" s="4" customFormat="1" ht="24" customHeight="1" x14ac:dyDescent="0.3">
      <c r="B98" s="29"/>
      <c r="C98" s="30" t="s">
        <v>16</v>
      </c>
      <c r="D98" s="31"/>
      <c r="E98" s="22">
        <v>11</v>
      </c>
      <c r="F98" s="23">
        <f>SUM(F87:F97)</f>
        <v>1936000</v>
      </c>
      <c r="G98" s="24"/>
    </row>
    <row r="99" spans="2:7" ht="24" customHeight="1" x14ac:dyDescent="0.3">
      <c r="B99" s="27" t="s">
        <v>27</v>
      </c>
      <c r="C99" s="5" t="s">
        <v>115</v>
      </c>
      <c r="D99" s="8">
        <v>2</v>
      </c>
      <c r="E99" s="8" t="s">
        <v>121</v>
      </c>
      <c r="F99" s="6">
        <v>41400</v>
      </c>
      <c r="G99" s="25"/>
    </row>
    <row r="100" spans="2:7" ht="24" customHeight="1" x14ac:dyDescent="0.3">
      <c r="B100" s="28"/>
      <c r="C100" s="5" t="s">
        <v>116</v>
      </c>
      <c r="D100" s="8">
        <v>2</v>
      </c>
      <c r="E100" s="8" t="s">
        <v>121</v>
      </c>
      <c r="F100" s="6">
        <v>75000</v>
      </c>
      <c r="G100" s="25"/>
    </row>
    <row r="101" spans="2:7" ht="24" customHeight="1" x14ac:dyDescent="0.3">
      <c r="B101" s="28"/>
      <c r="C101" s="5" t="s">
        <v>117</v>
      </c>
      <c r="D101" s="8">
        <v>2</v>
      </c>
      <c r="E101" s="8" t="s">
        <v>121</v>
      </c>
      <c r="F101" s="6">
        <v>150000</v>
      </c>
      <c r="G101" s="25"/>
    </row>
    <row r="102" spans="2:7" ht="24" customHeight="1" x14ac:dyDescent="0.3">
      <c r="B102" s="28"/>
      <c r="C102" s="5" t="s">
        <v>117</v>
      </c>
      <c r="D102" s="8">
        <v>2</v>
      </c>
      <c r="E102" s="8" t="s">
        <v>121</v>
      </c>
      <c r="F102" s="6">
        <v>172000</v>
      </c>
      <c r="G102" s="25"/>
    </row>
    <row r="103" spans="2:7" ht="24" customHeight="1" x14ac:dyDescent="0.3">
      <c r="B103" s="28"/>
      <c r="C103" s="5" t="s">
        <v>118</v>
      </c>
      <c r="D103" s="8">
        <v>2</v>
      </c>
      <c r="E103" s="8" t="s">
        <v>121</v>
      </c>
      <c r="F103" s="6">
        <v>90000</v>
      </c>
      <c r="G103" s="25"/>
    </row>
    <row r="104" spans="2:7" ht="24" customHeight="1" x14ac:dyDescent="0.3">
      <c r="B104" s="28"/>
      <c r="C104" s="5" t="s">
        <v>119</v>
      </c>
      <c r="D104" s="8">
        <v>2</v>
      </c>
      <c r="E104" s="8" t="s">
        <v>121</v>
      </c>
      <c r="F104" s="6">
        <v>207000</v>
      </c>
      <c r="G104" s="25"/>
    </row>
    <row r="105" spans="2:7" ht="24" customHeight="1" x14ac:dyDescent="0.3">
      <c r="B105" s="28"/>
      <c r="C105" s="5" t="s">
        <v>120</v>
      </c>
      <c r="D105" s="8">
        <v>2</v>
      </c>
      <c r="E105" s="8" t="s">
        <v>121</v>
      </c>
      <c r="F105" s="6">
        <v>197000</v>
      </c>
      <c r="G105" s="25"/>
    </row>
    <row r="106" spans="2:7" s="4" customFormat="1" ht="24" customHeight="1" x14ac:dyDescent="0.3">
      <c r="B106" s="29"/>
      <c r="C106" s="30" t="s">
        <v>16</v>
      </c>
      <c r="D106" s="31"/>
      <c r="E106" s="22">
        <v>7</v>
      </c>
      <c r="F106" s="23">
        <f>SUM(F99:F105)</f>
        <v>932400</v>
      </c>
      <c r="G106" s="24"/>
    </row>
    <row r="107" spans="2:7" s="4" customFormat="1" ht="24" customHeight="1" x14ac:dyDescent="0.3">
      <c r="B107" s="32" t="s">
        <v>28</v>
      </c>
      <c r="C107" s="32"/>
      <c r="D107" s="32"/>
      <c r="E107" s="22">
        <f>E20+E22+E30+E38+E43+E47+E58+E67+E77+E86+E98+E106</f>
        <v>83</v>
      </c>
      <c r="F107" s="23">
        <f>F20+F22+F30+F38+F43+F47+F58+F67+F77+F86+F98+F106</f>
        <v>12191100</v>
      </c>
      <c r="G107" s="22"/>
    </row>
  </sheetData>
  <mergeCells count="31">
    <mergeCell ref="B2:G2"/>
    <mergeCell ref="B12:B20"/>
    <mergeCell ref="C20:D20"/>
    <mergeCell ref="B21:B22"/>
    <mergeCell ref="C22:D22"/>
    <mergeCell ref="C5:E5"/>
    <mergeCell ref="C6:E6"/>
    <mergeCell ref="C7:E7"/>
    <mergeCell ref="C8:E8"/>
    <mergeCell ref="B9:E9"/>
    <mergeCell ref="C38:D38"/>
    <mergeCell ref="C30:D30"/>
    <mergeCell ref="B68:B77"/>
    <mergeCell ref="C77:D77"/>
    <mergeCell ref="B44:B47"/>
    <mergeCell ref="B48:B58"/>
    <mergeCell ref="C47:D47"/>
    <mergeCell ref="C58:D58"/>
    <mergeCell ref="B59:B67"/>
    <mergeCell ref="C67:D67"/>
    <mergeCell ref="B23:B30"/>
    <mergeCell ref="B31:B38"/>
    <mergeCell ref="B99:B106"/>
    <mergeCell ref="C106:D106"/>
    <mergeCell ref="B107:D107"/>
    <mergeCell ref="C43:D43"/>
    <mergeCell ref="B39:B43"/>
    <mergeCell ref="B78:B86"/>
    <mergeCell ref="C86:D86"/>
    <mergeCell ref="B87:B98"/>
    <mergeCell ref="C98:D98"/>
  </mergeCells>
  <phoneticPr fontId="2" type="noConversion"/>
  <pageMargins left="0.7" right="0.7" top="0.75" bottom="0.75" header="0.3" footer="0.3"/>
  <pageSetup paperSize="9" scale="3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작성양식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EKR사번</cp:lastModifiedBy>
  <cp:lastPrinted>2018-02-08T01:06:21Z</cp:lastPrinted>
  <dcterms:created xsi:type="dcterms:W3CDTF">2018-02-08T00:27:59Z</dcterms:created>
  <dcterms:modified xsi:type="dcterms:W3CDTF">2021-01-29T06:16:45Z</dcterms:modified>
</cp:coreProperties>
</file>