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1295" windowHeight="12315"/>
  </bookViews>
  <sheets>
    <sheet name="강원지역본부장" sheetId="1" r:id="rId1"/>
  </sheets>
  <definedNames>
    <definedName name="_xlnm.Print_Area" localSheetId="0">강원지역본부장!$A$1:$H$71</definedName>
    <definedName name="_xlnm.Print_Titles" localSheetId="0">강원지역본부장!$11:$11</definedName>
  </definedNames>
  <calcPr calcId="145621"/>
</workbook>
</file>

<file path=xl/calcChain.xml><?xml version="1.0" encoding="utf-8"?>
<calcChain xmlns="http://schemas.openxmlformats.org/spreadsheetml/2006/main">
  <c r="E69" i="1" l="1"/>
  <c r="F69" i="1"/>
  <c r="F65" i="1" l="1"/>
  <c r="E65" i="1"/>
  <c r="E59" i="1" l="1"/>
  <c r="F59" i="1"/>
  <c r="E56" i="1" l="1"/>
  <c r="E50" i="1"/>
  <c r="F56" i="1" l="1"/>
  <c r="F50" i="1" l="1"/>
  <c r="F46" i="1" l="1"/>
  <c r="E46" i="1"/>
  <c r="F44" i="1" l="1"/>
  <c r="E44" i="1"/>
  <c r="F37" i="1" l="1"/>
  <c r="E37" i="1"/>
  <c r="F32" i="1" l="1"/>
  <c r="E32" i="1" l="1"/>
  <c r="F28" i="1" l="1"/>
  <c r="E28" i="1"/>
  <c r="E20" i="1" l="1"/>
  <c r="E22" i="1"/>
  <c r="F22" i="1"/>
  <c r="F20" i="1"/>
  <c r="F70" i="1" l="1"/>
  <c r="E70" i="1"/>
  <c r="G7" i="1"/>
  <c r="G6" i="1"/>
  <c r="F7" i="1" l="1"/>
  <c r="F6" i="1"/>
  <c r="F8" i="1" l="1"/>
  <c r="G8" i="1"/>
  <c r="G9" i="1" l="1"/>
  <c r="F9" i="1"/>
</calcChain>
</file>

<file path=xl/sharedStrings.xml><?xml version="1.0" encoding="utf-8"?>
<sst xmlns="http://schemas.openxmlformats.org/spreadsheetml/2006/main" count="136" uniqueCount="121">
  <si>
    <t>1. 유형별 집행내역</t>
    <phoneticPr fontId="2" type="noConversion"/>
  </si>
  <si>
    <t>유관기관 업무협의 및 간담회 등</t>
    <phoneticPr fontId="2" type="noConversion"/>
  </si>
  <si>
    <t>2. 세부집행내역</t>
    <phoneticPr fontId="2" type="noConversion"/>
  </si>
  <si>
    <t>월별</t>
    <phoneticPr fontId="2" type="noConversion"/>
  </si>
  <si>
    <t>금액</t>
    <phoneticPr fontId="2" type="noConversion"/>
  </si>
  <si>
    <t>비고</t>
    <phoneticPr fontId="2" type="noConversion"/>
  </si>
  <si>
    <t>건수</t>
    <phoneticPr fontId="2" type="noConversion"/>
  </si>
  <si>
    <t>합계</t>
    <phoneticPr fontId="2" type="noConversion"/>
  </si>
  <si>
    <t>유형별</t>
    <phoneticPr fontId="2" type="noConversion"/>
  </si>
  <si>
    <t>주요정책 추진관련 회의, 행사</t>
    <phoneticPr fontId="2" type="noConversion"/>
  </si>
  <si>
    <t>위문, 격려 직원 사기진작 등</t>
    <phoneticPr fontId="2" type="noConversion"/>
  </si>
  <si>
    <t>사용내역</t>
    <phoneticPr fontId="2" type="noConversion"/>
  </si>
  <si>
    <t>1월</t>
    <phoneticPr fontId="2" type="noConversion"/>
  </si>
  <si>
    <t>일자</t>
    <phoneticPr fontId="2" type="noConversion"/>
  </si>
  <si>
    <t>소계</t>
    <phoneticPr fontId="2" type="noConversion"/>
  </si>
  <si>
    <t>2월</t>
    <phoneticPr fontId="2" type="noConversion"/>
  </si>
  <si>
    <t>유형번호*</t>
    <phoneticPr fontId="2" type="noConversion"/>
  </si>
  <si>
    <t>소계</t>
    <phoneticPr fontId="2" type="noConversion"/>
  </si>
  <si>
    <t>(단위 : 원)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</si>
  <si>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</si>
  <si>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</si>
  <si>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</si>
  <si>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</si>
  <si>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</si>
  <si>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</si>
  <si>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</si>
  <si>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</si>
  <si>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</si>
  <si>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</si>
  <si>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합계</t>
    <phoneticPr fontId="2" type="noConversion"/>
  </si>
  <si>
    <t>2.01</t>
    <phoneticPr fontId="2" type="noConversion"/>
  </si>
  <si>
    <t>본부 주요 현안사항 점검회의</t>
    <phoneticPr fontId="2" type="noConversion"/>
  </si>
  <si>
    <t>1.31</t>
    <phoneticPr fontId="2" type="noConversion"/>
  </si>
  <si>
    <t>중점 추진과제 토론회</t>
    <phoneticPr fontId="2" type="noConversion"/>
  </si>
  <si>
    <t>1.08</t>
    <phoneticPr fontId="2" type="noConversion"/>
  </si>
  <si>
    <t>1.09</t>
    <phoneticPr fontId="2" type="noConversion"/>
  </si>
  <si>
    <t>노사관계 협력증진 간담회</t>
    <phoneticPr fontId="2" type="noConversion"/>
  </si>
  <si>
    <t>1.12</t>
    <phoneticPr fontId="2" type="noConversion"/>
  </si>
  <si>
    <t>기획전략이사 업무보고</t>
    <phoneticPr fontId="2" type="noConversion"/>
  </si>
  <si>
    <t>1.22</t>
    <phoneticPr fontId="2" type="noConversion"/>
  </si>
  <si>
    <t>1.15</t>
    <phoneticPr fontId="2" type="noConversion"/>
  </si>
  <si>
    <t>공정계획 수립관련 회의</t>
    <phoneticPr fontId="2" type="noConversion"/>
  </si>
  <si>
    <t>1.04</t>
    <phoneticPr fontId="2" type="noConversion"/>
  </si>
  <si>
    <t>재능기부관련 유관기관 업무협의</t>
    <phoneticPr fontId="2" type="noConversion"/>
  </si>
  <si>
    <t>임금피크 업무관련 업무협의</t>
    <phoneticPr fontId="2" type="noConversion"/>
  </si>
  <si>
    <t>경영목표 달성을 위한 업무협의</t>
    <phoneticPr fontId="2" type="noConversion"/>
  </si>
  <si>
    <t>1.24</t>
    <phoneticPr fontId="2" type="noConversion"/>
  </si>
  <si>
    <t>생산기반사업관련 유관기관 간담회</t>
    <phoneticPr fontId="2" type="noConversion"/>
  </si>
  <si>
    <t>3.12</t>
    <phoneticPr fontId="2" type="noConversion"/>
  </si>
  <si>
    <t>지역개발사업 관련 대외 간담회</t>
    <phoneticPr fontId="2" type="noConversion"/>
  </si>
  <si>
    <t>3.13</t>
    <phoneticPr fontId="2" type="noConversion"/>
  </si>
  <si>
    <t>지사 합동 업무협의</t>
    <phoneticPr fontId="2" type="noConversion"/>
  </si>
  <si>
    <t>3.20</t>
    <phoneticPr fontId="2" type="noConversion"/>
  </si>
  <si>
    <t>3.21</t>
    <phoneticPr fontId="2" type="noConversion"/>
  </si>
  <si>
    <t>1/4분기 지역본부 노사협의회</t>
    <phoneticPr fontId="2" type="noConversion"/>
  </si>
  <si>
    <t>3.22</t>
    <phoneticPr fontId="2" type="noConversion"/>
  </si>
  <si>
    <t>가뭄극복을 위한 유관기관 워크숍</t>
    <phoneticPr fontId="2" type="noConversion"/>
  </si>
  <si>
    <t>본부 합동 업무보고</t>
    <phoneticPr fontId="2" type="noConversion"/>
  </si>
  <si>
    <t>4.3</t>
    <phoneticPr fontId="2" type="noConversion"/>
  </si>
  <si>
    <t>4.18</t>
    <phoneticPr fontId="2" type="noConversion"/>
  </si>
  <si>
    <t>4.25</t>
    <phoneticPr fontId="2" type="noConversion"/>
  </si>
  <si>
    <t>현안사항 업무보고</t>
    <phoneticPr fontId="2" type="noConversion"/>
  </si>
  <si>
    <t>본부 주요사업 관련 유관기관 간담회</t>
    <phoneticPr fontId="2" type="noConversion"/>
  </si>
  <si>
    <t>본부 경영전략회의</t>
    <phoneticPr fontId="2" type="noConversion"/>
  </si>
  <si>
    <t>5.15</t>
    <phoneticPr fontId="2" type="noConversion"/>
  </si>
  <si>
    <t>영북지사 현안사항 및 현장 점검회의</t>
    <phoneticPr fontId="2" type="noConversion"/>
  </si>
  <si>
    <t>5.16</t>
    <phoneticPr fontId="2" type="noConversion"/>
  </si>
  <si>
    <t>원주지사 현안사항 및 현장 점검회의</t>
    <phoneticPr fontId="2" type="noConversion"/>
  </si>
  <si>
    <t>5.21</t>
    <phoneticPr fontId="2" type="noConversion"/>
  </si>
  <si>
    <t>지역언론사 간담회</t>
    <phoneticPr fontId="2" type="noConversion"/>
  </si>
  <si>
    <t>5.29</t>
    <phoneticPr fontId="2" type="noConversion"/>
  </si>
  <si>
    <t>철원지사 현안사항 및 현장 점검회의</t>
    <phoneticPr fontId="2" type="noConversion"/>
  </si>
  <si>
    <t>6.4</t>
    <phoneticPr fontId="2" type="noConversion"/>
  </si>
  <si>
    <t>지역 현안사항 관련 주민간담회</t>
    <phoneticPr fontId="2" type="noConversion"/>
  </si>
  <si>
    <t>6.11</t>
    <phoneticPr fontId="2" type="noConversion"/>
  </si>
  <si>
    <t>홍천춘천지사 현안사항 및 현장 점검회의</t>
    <phoneticPr fontId="2" type="noConversion"/>
  </si>
  <si>
    <t>6.12</t>
    <phoneticPr fontId="2" type="noConversion"/>
  </si>
  <si>
    <t>강릉지사 현안사항 및 현장 점검회의</t>
    <phoneticPr fontId="2" type="noConversion"/>
  </si>
  <si>
    <t>6.18</t>
    <phoneticPr fontId="2" type="noConversion"/>
  </si>
  <si>
    <t>유관기관 업무 간담회</t>
    <phoneticPr fontId="2" type="noConversion"/>
  </si>
  <si>
    <t>노사 간담회</t>
    <phoneticPr fontId="2" type="noConversion"/>
  </si>
  <si>
    <t>6.27</t>
    <phoneticPr fontId="2" type="noConversion"/>
  </si>
  <si>
    <t>6.26</t>
    <phoneticPr fontId="2" type="noConversion"/>
  </si>
  <si>
    <t>2/4분기 지역본부 노사협의회</t>
    <phoneticPr fontId="2" type="noConversion"/>
  </si>
  <si>
    <t>7.11</t>
    <phoneticPr fontId="2" type="noConversion"/>
  </si>
  <si>
    <t>신규사업 추진을 위한 설명회</t>
    <phoneticPr fontId="2" type="noConversion"/>
  </si>
  <si>
    <t>8.2</t>
    <phoneticPr fontId="2" type="noConversion"/>
  </si>
  <si>
    <t>8.24</t>
    <phoneticPr fontId="2" type="noConversion"/>
  </si>
  <si>
    <t>사업비 집행 점검회의</t>
    <phoneticPr fontId="2" type="noConversion"/>
  </si>
  <si>
    <t>8.31</t>
    <phoneticPr fontId="2" type="noConversion"/>
  </si>
  <si>
    <t>신규사업 추진를 위한 업무설명회</t>
    <phoneticPr fontId="2" type="noConversion"/>
  </si>
  <si>
    <t>경영목표 달성을 위한 평가담당자회의</t>
    <phoneticPr fontId="2" type="noConversion"/>
  </si>
  <si>
    <t>9.5</t>
    <phoneticPr fontId="2" type="noConversion"/>
  </si>
  <si>
    <t xml:space="preserve">강원도 수자원관리계획 수립 회의 </t>
    <phoneticPr fontId="2" type="noConversion"/>
  </si>
  <si>
    <t>9.10</t>
    <phoneticPr fontId="2" type="noConversion"/>
  </si>
  <si>
    <t>수자원관리 업무 효율화를 위한 협의회</t>
    <phoneticPr fontId="2" type="noConversion"/>
  </si>
  <si>
    <t>9.12</t>
    <phoneticPr fontId="2" type="noConversion"/>
  </si>
  <si>
    <t>9.18</t>
    <phoneticPr fontId="2" type="noConversion"/>
  </si>
  <si>
    <t>본부 합동 업무보고</t>
    <phoneticPr fontId="2" type="noConversion"/>
  </si>
  <si>
    <t>3/4분기 지역본부 노사협의회(석식)</t>
    <phoneticPr fontId="2" type="noConversion"/>
  </si>
  <si>
    <t>주요 현안사항 논의를 위한 업무 간담회</t>
    <phoneticPr fontId="2" type="noConversion"/>
  </si>
  <si>
    <t>10.1</t>
    <phoneticPr fontId="2" type="noConversion"/>
  </si>
  <si>
    <t>지역개발사업 업무 효율화를 위한 협의회</t>
    <phoneticPr fontId="2" type="noConversion"/>
  </si>
  <si>
    <t>10.30</t>
    <phoneticPr fontId="2" type="noConversion"/>
  </si>
  <si>
    <t>자산가치 제고 및 경영여건 개선을 위한 업무간담회</t>
    <phoneticPr fontId="2" type="noConversion"/>
  </si>
  <si>
    <t>11.19</t>
    <phoneticPr fontId="2" type="noConversion"/>
  </si>
  <si>
    <t>예산 및 경영평가 등 업무 효율화를 위한 협의회</t>
    <phoneticPr fontId="2" type="noConversion"/>
  </si>
  <si>
    <t>11.23</t>
    <phoneticPr fontId="2" type="noConversion"/>
  </si>
  <si>
    <t>4/4분기 경영전략회의 개최</t>
    <phoneticPr fontId="2" type="noConversion"/>
  </si>
  <si>
    <t>11.26</t>
    <phoneticPr fontId="2" type="noConversion"/>
  </si>
  <si>
    <t>임금피크자 간담회 개최</t>
    <phoneticPr fontId="2" type="noConversion"/>
  </si>
  <si>
    <t>4/4분기 지역본부 노사협의회(석식)</t>
    <phoneticPr fontId="2" type="noConversion"/>
  </si>
  <si>
    <t>11.28</t>
    <phoneticPr fontId="2" type="noConversion"/>
  </si>
  <si>
    <t>생산기반정비사업 업무 효율화를 위한 협의회</t>
    <phoneticPr fontId="2" type="noConversion"/>
  </si>
  <si>
    <t>12.4</t>
    <phoneticPr fontId="2" type="noConversion"/>
  </si>
  <si>
    <t>부서 인사위원회 개최</t>
    <phoneticPr fontId="2" type="noConversion"/>
  </si>
  <si>
    <t>12.6</t>
    <phoneticPr fontId="2" type="noConversion"/>
  </si>
  <si>
    <t>12.28</t>
    <phoneticPr fontId="2" type="noConversion"/>
  </si>
  <si>
    <t>신성장동력 창출을 위한 신규사업 개척 업무간담회</t>
    <phoneticPr fontId="2" type="noConversion"/>
  </si>
  <si>
    <t>2018년 강원지역본부장 업무추진비 사용내역(1월~12월)</t>
    <phoneticPr fontId="2" type="noConversion"/>
  </si>
  <si>
    <t>지역개발사업 신규사업 개척 업무간담회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</si>
</sst>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8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1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1" fontId="4" fillId="0" borderId="1" xfId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>
      <alignment vertical="center"/>
    </xf>
    <xf numFmtId="41" fontId="7" fillId="0" borderId="1" xfId="0" applyNumberFormat="1" applyFont="1" applyBorder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76" fontId="4" fillId="0" borderId="1" xfId="1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2D2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0"/>
  <sheetViews>
    <sheetView tabSelected="1" zoomScale="85" zoomScaleNormal="85" workbookViewId="0">
      <pane ySplit="11" topLeftCell="A53" activePane="bottomLeft" state="frozen"/>
      <selection pane="bottomLeft" activeCell="E4" sqref="E4"/>
    </sheetView>
  </sheetViews>
  <sheetFormatPr defaultRowHeight="16.5" x14ac:dyDescent="0.3"/>
  <cols>
    <col min="1" max="1" width="3.625" customWidth="1"/>
    <col min="2" max="2" width="8.75" style="5" customWidth="1"/>
    <col min="3" max="3" width="7.75" style="6" customWidth="1"/>
    <col min="4" max="4" width="9.25" style="7" customWidth="1"/>
    <col min="5" max="5" width="48.375" style="5" bestFit="1" customWidth="1"/>
    <col min="6" max="6" width="12.875" style="8" customWidth="1"/>
    <col min="7" max="7" width="13.375" style="5" customWidth="1"/>
  </cols>
  <sheetData>
    <row r="2" spans="2:19" ht="26.25" x14ac:dyDescent="0.3">
      <c r="B2" s="4" t="s">
        <v>119</v>
      </c>
      <c r="C2" s="4"/>
      <c r="D2" s="4"/>
      <c r="E2" s="4"/>
      <c r="F2" s="4"/>
      <c r="G2" s="4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3"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26.25" x14ac:dyDescent="0.3">
      <c r="B4" s="9" t="s">
        <v>0</v>
      </c>
      <c r="G4" s="5" t="s">
        <v>18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24" customHeight="1" x14ac:dyDescent="0.3">
      <c r="B5" s="10" t="s">
        <v>16</v>
      </c>
      <c r="C5" s="11" t="s">
        <v>8</v>
      </c>
      <c r="D5" s="11"/>
      <c r="E5" s="11"/>
      <c r="F5" s="12" t="s">
        <v>6</v>
      </c>
      <c r="G5" s="13" t="s">
        <v>4</v>
      </c>
      <c r="Q5" s="1"/>
      <c r="R5" s="1"/>
      <c r="S5" s="1"/>
    </row>
    <row r="6" spans="2:19" ht="24" customHeight="1" x14ac:dyDescent="0.3">
      <c r="B6" s="2">
        <v>1</v>
      </c>
      <c r="C6" s="3" t="s">
        <v>9</v>
      </c>
      <c r="D6" s="3"/>
      <c r="E6" s="3"/>
      <c r="F6" s="14">
        <f>COUNTIF($D$12:$D$69,"1")</f>
        <v>30</v>
      </c>
      <c r="G6" s="14">
        <f>SUMIF($D$12:$D$69,"1",$F$12:$F$69)</f>
        <v>9184870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24" customHeight="1" x14ac:dyDescent="0.3">
      <c r="B7" s="2">
        <v>2</v>
      </c>
      <c r="C7" s="3" t="s">
        <v>1</v>
      </c>
      <c r="D7" s="3"/>
      <c r="E7" s="3"/>
      <c r="F7" s="14">
        <f>COUNTIF($D$12:$D$69,"2")</f>
        <v>10</v>
      </c>
      <c r="G7" s="14">
        <f>SUMIF($D$12:$D$69,"2",$F$12:$F$69)</f>
        <v>2010830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24" customHeight="1" x14ac:dyDescent="0.3">
      <c r="B8" s="2">
        <v>3</v>
      </c>
      <c r="C8" s="3" t="s">
        <v>10</v>
      </c>
      <c r="D8" s="3"/>
      <c r="E8" s="3"/>
      <c r="F8" s="14">
        <f>COUNTIF($D$12:$D$69,"3")</f>
        <v>6</v>
      </c>
      <c r="G8" s="14">
        <f>SUMIF($D$12:$D$69,"3",$F$12:$F$69)</f>
        <v>2156000</v>
      </c>
      <c r="P8" s="1"/>
    </row>
    <row r="9" spans="2:19" ht="24" customHeight="1" x14ac:dyDescent="0.3">
      <c r="B9" s="15" t="s">
        <v>7</v>
      </c>
      <c r="C9" s="15"/>
      <c r="D9" s="15"/>
      <c r="E9" s="15"/>
      <c r="F9" s="16">
        <f>SUM(F6:F8)</f>
        <v>46</v>
      </c>
      <c r="G9" s="17">
        <f>SUM(G6:G8)</f>
        <v>13351700</v>
      </c>
    </row>
    <row r="10" spans="2:19" ht="27.75" customHeight="1" x14ac:dyDescent="0.3">
      <c r="B10" s="9" t="s">
        <v>2</v>
      </c>
      <c r="G10" s="5" t="s">
        <v>18</v>
      </c>
    </row>
    <row r="11" spans="2:19" ht="24" customHeight="1" x14ac:dyDescent="0.3">
      <c r="B11" s="13" t="s">
        <v>3</v>
      </c>
      <c r="C11" s="18" t="s">
        <v>13</v>
      </c>
      <c r="D11" s="13" t="s">
        <v>16</v>
      </c>
      <c r="E11" s="13" t="s">
        <v>11</v>
      </c>
      <c r="F11" s="12" t="s">
        <v>4</v>
      </c>
      <c r="G11" s="13" t="s">
        <v>5</v>
      </c>
    </row>
    <row r="12" spans="2:19" ht="24" customHeight="1" x14ac:dyDescent="0.3">
      <c r="B12" s="3" t="s">
        <v>12</v>
      </c>
      <c r="C12" s="19" t="s">
        <v>42</v>
      </c>
      <c r="D12" s="2">
        <v>1</v>
      </c>
      <c r="E12" s="2" t="s">
        <v>44</v>
      </c>
      <c r="F12" s="20">
        <v>220000</v>
      </c>
      <c r="G12" s="21"/>
    </row>
    <row r="13" spans="2:19" ht="24" customHeight="1" x14ac:dyDescent="0.3">
      <c r="B13" s="3"/>
      <c r="C13" s="19" t="s">
        <v>34</v>
      </c>
      <c r="D13" s="2">
        <v>1</v>
      </c>
      <c r="E13" s="2" t="s">
        <v>45</v>
      </c>
      <c r="F13" s="20">
        <v>298000</v>
      </c>
      <c r="G13" s="21"/>
    </row>
    <row r="14" spans="2:19" ht="24" customHeight="1" x14ac:dyDescent="0.3">
      <c r="B14" s="3"/>
      <c r="C14" s="19" t="s">
        <v>35</v>
      </c>
      <c r="D14" s="2">
        <v>3</v>
      </c>
      <c r="E14" s="2" t="s">
        <v>36</v>
      </c>
      <c r="F14" s="20">
        <v>358000</v>
      </c>
      <c r="G14" s="21"/>
    </row>
    <row r="15" spans="2:19" ht="24" customHeight="1" x14ac:dyDescent="0.3">
      <c r="B15" s="3"/>
      <c r="C15" s="19" t="s">
        <v>37</v>
      </c>
      <c r="D15" s="2">
        <v>1</v>
      </c>
      <c r="E15" s="2" t="s">
        <v>38</v>
      </c>
      <c r="F15" s="20">
        <v>545000</v>
      </c>
      <c r="G15" s="21"/>
    </row>
    <row r="16" spans="2:19" ht="24" customHeight="1" x14ac:dyDescent="0.3">
      <c r="B16" s="3"/>
      <c r="C16" s="19" t="s">
        <v>40</v>
      </c>
      <c r="D16" s="2">
        <v>1</v>
      </c>
      <c r="E16" s="2" t="s">
        <v>41</v>
      </c>
      <c r="F16" s="20">
        <v>158000</v>
      </c>
      <c r="G16" s="21"/>
    </row>
    <row r="17" spans="2:7" ht="24" customHeight="1" x14ac:dyDescent="0.3">
      <c r="B17" s="3"/>
      <c r="C17" s="19" t="s">
        <v>39</v>
      </c>
      <c r="D17" s="2">
        <v>2</v>
      </c>
      <c r="E17" s="2" t="s">
        <v>43</v>
      </c>
      <c r="F17" s="20">
        <v>220000</v>
      </c>
      <c r="G17" s="21"/>
    </row>
    <row r="18" spans="2:7" ht="24" customHeight="1" x14ac:dyDescent="0.3">
      <c r="B18" s="3"/>
      <c r="C18" s="19" t="s">
        <v>46</v>
      </c>
      <c r="D18" s="2">
        <v>2</v>
      </c>
      <c r="E18" s="2" t="s">
        <v>47</v>
      </c>
      <c r="F18" s="20">
        <v>330000</v>
      </c>
      <c r="G18" s="21"/>
    </row>
    <row r="19" spans="2:7" ht="24" customHeight="1" x14ac:dyDescent="0.3">
      <c r="B19" s="3"/>
      <c r="C19" s="19" t="s">
        <v>32</v>
      </c>
      <c r="D19" s="2">
        <v>1</v>
      </c>
      <c r="E19" s="2" t="s">
        <v>33</v>
      </c>
      <c r="F19" s="20">
        <v>280000</v>
      </c>
      <c r="G19" s="21"/>
    </row>
    <row r="20" spans="2:7" ht="24" customHeight="1" x14ac:dyDescent="0.3">
      <c r="B20" s="3"/>
      <c r="C20" s="3" t="s">
        <v>14</v>
      </c>
      <c r="D20" s="3"/>
      <c r="E20" s="22">
        <f>COUNTA(E12:E19)</f>
        <v>8</v>
      </c>
      <c r="F20" s="23">
        <f>SUM(F12:F19)</f>
        <v>2409000</v>
      </c>
      <c r="G20" s="24"/>
    </row>
    <row r="21" spans="2:7" ht="24" customHeight="1" x14ac:dyDescent="0.3">
      <c r="B21" s="3" t="s">
        <v>15</v>
      </c>
      <c r="C21" s="19" t="s">
        <v>30</v>
      </c>
      <c r="D21" s="2">
        <v>1</v>
      </c>
      <c r="E21" s="2" t="s">
        <v>31</v>
      </c>
      <c r="F21" s="20">
        <v>509000</v>
      </c>
      <c r="G21" s="21"/>
    </row>
    <row r="22" spans="2:7" ht="24" customHeight="1" x14ac:dyDescent="0.3">
      <c r="B22" s="3"/>
      <c r="C22" s="25" t="s">
        <v>17</v>
      </c>
      <c r="D22" s="25"/>
      <c r="E22" s="22">
        <f>COUNTA(E21:E21)</f>
        <v>1</v>
      </c>
      <c r="F22" s="23">
        <f>SUM(F21:F21)</f>
        <v>509000</v>
      </c>
      <c r="G22" s="24"/>
    </row>
    <row r="23" spans="2:7" ht="24" customHeight="1" x14ac:dyDescent="0.3">
      <c r="B23" s="26" t="s">
        <v>19</v>
      </c>
      <c r="C23" s="19" t="s">
        <v>48</v>
      </c>
      <c r="D23" s="2">
        <v>2</v>
      </c>
      <c r="E23" s="2" t="s">
        <v>49</v>
      </c>
      <c r="F23" s="20">
        <v>150000</v>
      </c>
      <c r="G23" s="27"/>
    </row>
    <row r="24" spans="2:7" ht="24" customHeight="1" x14ac:dyDescent="0.3">
      <c r="B24" s="28"/>
      <c r="C24" s="19" t="s">
        <v>50</v>
      </c>
      <c r="D24" s="2">
        <v>1</v>
      </c>
      <c r="E24" s="2" t="s">
        <v>51</v>
      </c>
      <c r="F24" s="20">
        <v>359000</v>
      </c>
      <c r="G24" s="27"/>
    </row>
    <row r="25" spans="2:7" ht="24" customHeight="1" x14ac:dyDescent="0.3">
      <c r="B25" s="28"/>
      <c r="C25" s="19" t="s">
        <v>52</v>
      </c>
      <c r="D25" s="2">
        <v>1</v>
      </c>
      <c r="E25" s="2" t="s">
        <v>57</v>
      </c>
      <c r="F25" s="20">
        <v>1168000</v>
      </c>
      <c r="G25" s="27"/>
    </row>
    <row r="26" spans="2:7" ht="24" customHeight="1" x14ac:dyDescent="0.3">
      <c r="B26" s="28"/>
      <c r="C26" s="19" t="s">
        <v>53</v>
      </c>
      <c r="D26" s="2">
        <v>3</v>
      </c>
      <c r="E26" s="2" t="s">
        <v>54</v>
      </c>
      <c r="F26" s="20">
        <v>405000</v>
      </c>
      <c r="G26" s="27"/>
    </row>
    <row r="27" spans="2:7" ht="24" customHeight="1" x14ac:dyDescent="0.3">
      <c r="B27" s="28"/>
      <c r="C27" s="19" t="s">
        <v>55</v>
      </c>
      <c r="D27" s="2">
        <v>2</v>
      </c>
      <c r="E27" s="2" t="s">
        <v>56</v>
      </c>
      <c r="F27" s="20">
        <v>34830</v>
      </c>
      <c r="G27" s="27"/>
    </row>
    <row r="28" spans="2:7" s="1" customFormat="1" ht="24" customHeight="1" x14ac:dyDescent="0.3">
      <c r="B28" s="29"/>
      <c r="C28" s="30" t="s">
        <v>17</v>
      </c>
      <c r="D28" s="31"/>
      <c r="E28" s="22">
        <f>COUNTA(E23:E27)</f>
        <v>5</v>
      </c>
      <c r="F28" s="23">
        <f>SUM(F23:F27)</f>
        <v>2116830</v>
      </c>
      <c r="G28" s="24"/>
    </row>
    <row r="29" spans="2:7" ht="24" customHeight="1" x14ac:dyDescent="0.3">
      <c r="B29" s="26" t="s">
        <v>20</v>
      </c>
      <c r="C29" s="19" t="s">
        <v>58</v>
      </c>
      <c r="D29" s="2">
        <v>2</v>
      </c>
      <c r="E29" s="2" t="s">
        <v>62</v>
      </c>
      <c r="F29" s="20">
        <v>410000</v>
      </c>
      <c r="G29" s="27"/>
    </row>
    <row r="30" spans="2:7" ht="24" customHeight="1" x14ac:dyDescent="0.3">
      <c r="B30" s="28"/>
      <c r="C30" s="19" t="s">
        <v>59</v>
      </c>
      <c r="D30" s="2">
        <v>1</v>
      </c>
      <c r="E30" s="2" t="s">
        <v>61</v>
      </c>
      <c r="F30" s="20">
        <v>340000</v>
      </c>
      <c r="G30" s="27"/>
    </row>
    <row r="31" spans="2:7" ht="24" customHeight="1" x14ac:dyDescent="0.3">
      <c r="B31" s="28"/>
      <c r="C31" s="19" t="s">
        <v>60</v>
      </c>
      <c r="D31" s="2">
        <v>1</v>
      </c>
      <c r="E31" s="2" t="s">
        <v>63</v>
      </c>
      <c r="F31" s="20">
        <v>160000</v>
      </c>
      <c r="G31" s="27"/>
    </row>
    <row r="32" spans="2:7" s="1" customFormat="1" ht="24" customHeight="1" x14ac:dyDescent="0.3">
      <c r="B32" s="29"/>
      <c r="C32" s="30" t="s">
        <v>17</v>
      </c>
      <c r="D32" s="31"/>
      <c r="E32" s="22">
        <f>COUNTA(E29:E31)</f>
        <v>3</v>
      </c>
      <c r="F32" s="23">
        <f>SUM(F29:F31)</f>
        <v>910000</v>
      </c>
      <c r="G32" s="24"/>
    </row>
    <row r="33" spans="2:7" ht="24" customHeight="1" x14ac:dyDescent="0.3">
      <c r="B33" s="26" t="s">
        <v>21</v>
      </c>
      <c r="C33" s="19" t="s">
        <v>64</v>
      </c>
      <c r="D33" s="2">
        <v>1</v>
      </c>
      <c r="E33" s="2" t="s">
        <v>65</v>
      </c>
      <c r="F33" s="20">
        <v>165000</v>
      </c>
      <c r="G33" s="27"/>
    </row>
    <row r="34" spans="2:7" ht="24" customHeight="1" x14ac:dyDescent="0.3">
      <c r="B34" s="28"/>
      <c r="C34" s="19" t="s">
        <v>66</v>
      </c>
      <c r="D34" s="2">
        <v>1</v>
      </c>
      <c r="E34" s="2" t="s">
        <v>67</v>
      </c>
      <c r="F34" s="20">
        <v>90000</v>
      </c>
      <c r="G34" s="27"/>
    </row>
    <row r="35" spans="2:7" ht="24" customHeight="1" x14ac:dyDescent="0.3">
      <c r="B35" s="28"/>
      <c r="C35" s="19" t="s">
        <v>68</v>
      </c>
      <c r="D35" s="2">
        <v>2</v>
      </c>
      <c r="E35" s="2" t="s">
        <v>69</v>
      </c>
      <c r="F35" s="20">
        <v>100000</v>
      </c>
      <c r="G35" s="27"/>
    </row>
    <row r="36" spans="2:7" ht="24" customHeight="1" x14ac:dyDescent="0.3">
      <c r="B36" s="28"/>
      <c r="C36" s="19" t="s">
        <v>70</v>
      </c>
      <c r="D36" s="2">
        <v>1</v>
      </c>
      <c r="E36" s="2" t="s">
        <v>71</v>
      </c>
      <c r="F36" s="20">
        <v>165000</v>
      </c>
      <c r="G36" s="27"/>
    </row>
    <row r="37" spans="2:7" s="1" customFormat="1" ht="24" customHeight="1" x14ac:dyDescent="0.3">
      <c r="B37" s="29"/>
      <c r="C37" s="30" t="s">
        <v>17</v>
      </c>
      <c r="D37" s="31"/>
      <c r="E37" s="22">
        <f>COUNTA(E33:E36)</f>
        <v>4</v>
      </c>
      <c r="F37" s="23">
        <f>SUM(F33:F36)</f>
        <v>520000</v>
      </c>
      <c r="G37" s="24"/>
    </row>
    <row r="38" spans="2:7" ht="24" customHeight="1" x14ac:dyDescent="0.3">
      <c r="B38" s="26" t="s">
        <v>22</v>
      </c>
      <c r="C38" s="19" t="s">
        <v>72</v>
      </c>
      <c r="D38" s="2">
        <v>1</v>
      </c>
      <c r="E38" s="2" t="s">
        <v>73</v>
      </c>
      <c r="F38" s="20">
        <v>160000</v>
      </c>
      <c r="G38" s="27"/>
    </row>
    <row r="39" spans="2:7" ht="24" customHeight="1" x14ac:dyDescent="0.3">
      <c r="B39" s="28"/>
      <c r="C39" s="19" t="s">
        <v>74</v>
      </c>
      <c r="D39" s="2">
        <v>1</v>
      </c>
      <c r="E39" s="2" t="s">
        <v>75</v>
      </c>
      <c r="F39" s="20">
        <v>169000</v>
      </c>
      <c r="G39" s="27"/>
    </row>
    <row r="40" spans="2:7" ht="24" customHeight="1" x14ac:dyDescent="0.3">
      <c r="B40" s="28"/>
      <c r="C40" s="19" t="s">
        <v>76</v>
      </c>
      <c r="D40" s="2">
        <v>1</v>
      </c>
      <c r="E40" s="2" t="s">
        <v>77</v>
      </c>
      <c r="F40" s="20">
        <v>150000</v>
      </c>
      <c r="G40" s="27"/>
    </row>
    <row r="41" spans="2:7" ht="24" customHeight="1" x14ac:dyDescent="0.3">
      <c r="B41" s="28"/>
      <c r="C41" s="19" t="s">
        <v>78</v>
      </c>
      <c r="D41" s="2">
        <v>2</v>
      </c>
      <c r="E41" s="2" t="s">
        <v>79</v>
      </c>
      <c r="F41" s="20">
        <v>131000</v>
      </c>
      <c r="G41" s="27"/>
    </row>
    <row r="42" spans="2:7" ht="24" customHeight="1" x14ac:dyDescent="0.3">
      <c r="B42" s="28"/>
      <c r="C42" s="19" t="s">
        <v>82</v>
      </c>
      <c r="D42" s="2">
        <v>3</v>
      </c>
      <c r="E42" s="2" t="s">
        <v>83</v>
      </c>
      <c r="F42" s="20">
        <v>410000</v>
      </c>
      <c r="G42" s="27"/>
    </row>
    <row r="43" spans="2:7" ht="24" customHeight="1" x14ac:dyDescent="0.3">
      <c r="B43" s="28"/>
      <c r="C43" s="19" t="s">
        <v>81</v>
      </c>
      <c r="D43" s="2">
        <v>3</v>
      </c>
      <c r="E43" s="2" t="s">
        <v>80</v>
      </c>
      <c r="F43" s="20">
        <v>163000</v>
      </c>
      <c r="G43" s="27"/>
    </row>
    <row r="44" spans="2:7" s="1" customFormat="1" ht="24" customHeight="1" x14ac:dyDescent="0.3">
      <c r="B44" s="29"/>
      <c r="C44" s="30" t="s">
        <v>17</v>
      </c>
      <c r="D44" s="31"/>
      <c r="E44" s="22">
        <f>COUNTA(E38:E43)</f>
        <v>6</v>
      </c>
      <c r="F44" s="23">
        <f>SUM(F38:F43)</f>
        <v>1183000</v>
      </c>
      <c r="G44" s="24"/>
    </row>
    <row r="45" spans="2:7" ht="24" customHeight="1" x14ac:dyDescent="0.3">
      <c r="B45" s="26" t="s">
        <v>23</v>
      </c>
      <c r="C45" s="19" t="s">
        <v>84</v>
      </c>
      <c r="D45" s="2">
        <v>1</v>
      </c>
      <c r="E45" s="2" t="s">
        <v>85</v>
      </c>
      <c r="F45" s="20">
        <v>318000</v>
      </c>
      <c r="G45" s="27"/>
    </row>
    <row r="46" spans="2:7" s="1" customFormat="1" ht="24" customHeight="1" x14ac:dyDescent="0.3">
      <c r="B46" s="29"/>
      <c r="C46" s="30" t="s">
        <v>17</v>
      </c>
      <c r="D46" s="31"/>
      <c r="E46" s="22">
        <f>COUNTA(E45)</f>
        <v>1</v>
      </c>
      <c r="F46" s="23">
        <f>SUM(F45)</f>
        <v>318000</v>
      </c>
      <c r="G46" s="24"/>
    </row>
    <row r="47" spans="2:7" ht="24" customHeight="1" x14ac:dyDescent="0.3">
      <c r="B47" s="26" t="s">
        <v>24</v>
      </c>
      <c r="C47" s="19" t="s">
        <v>86</v>
      </c>
      <c r="D47" s="2">
        <v>1</v>
      </c>
      <c r="E47" s="2" t="s">
        <v>90</v>
      </c>
      <c r="F47" s="20">
        <v>480000</v>
      </c>
      <c r="G47" s="27"/>
    </row>
    <row r="48" spans="2:7" ht="24" customHeight="1" x14ac:dyDescent="0.3">
      <c r="B48" s="28"/>
      <c r="C48" s="19" t="s">
        <v>87</v>
      </c>
      <c r="D48" s="2">
        <v>1</v>
      </c>
      <c r="E48" s="2" t="s">
        <v>88</v>
      </c>
      <c r="F48" s="20">
        <v>120000</v>
      </c>
      <c r="G48" s="27"/>
    </row>
    <row r="49" spans="2:7" ht="24" customHeight="1" x14ac:dyDescent="0.3">
      <c r="B49" s="28"/>
      <c r="C49" s="19" t="s">
        <v>89</v>
      </c>
      <c r="D49" s="2">
        <v>1</v>
      </c>
      <c r="E49" s="2" t="s">
        <v>91</v>
      </c>
      <c r="F49" s="20">
        <v>260000</v>
      </c>
      <c r="G49" s="27"/>
    </row>
    <row r="50" spans="2:7" s="1" customFormat="1" ht="24" customHeight="1" x14ac:dyDescent="0.3">
      <c r="B50" s="29"/>
      <c r="C50" s="30" t="s">
        <v>17</v>
      </c>
      <c r="D50" s="31"/>
      <c r="E50" s="22">
        <f>COUNTA(E47:E49)</f>
        <v>3</v>
      </c>
      <c r="F50" s="23">
        <f>SUM(F47:F49)</f>
        <v>860000</v>
      </c>
      <c r="G50" s="24"/>
    </row>
    <row r="51" spans="2:7" ht="24" customHeight="1" x14ac:dyDescent="0.3">
      <c r="B51" s="26" t="s">
        <v>25</v>
      </c>
      <c r="C51" s="19" t="s">
        <v>92</v>
      </c>
      <c r="D51" s="2">
        <v>2</v>
      </c>
      <c r="E51" s="2" t="s">
        <v>93</v>
      </c>
      <c r="F51" s="20">
        <v>210000</v>
      </c>
      <c r="G51" s="27"/>
    </row>
    <row r="52" spans="2:7" ht="24" customHeight="1" x14ac:dyDescent="0.3">
      <c r="B52" s="28"/>
      <c r="C52" s="19" t="s">
        <v>94</v>
      </c>
      <c r="D52" s="2">
        <v>1</v>
      </c>
      <c r="E52" s="2" t="s">
        <v>95</v>
      </c>
      <c r="F52" s="20">
        <v>357000</v>
      </c>
      <c r="G52" s="27"/>
    </row>
    <row r="53" spans="2:7" ht="24" customHeight="1" x14ac:dyDescent="0.3">
      <c r="B53" s="28"/>
      <c r="C53" s="19" t="s">
        <v>96</v>
      </c>
      <c r="D53" s="2">
        <v>1</v>
      </c>
      <c r="E53" s="2" t="s">
        <v>98</v>
      </c>
      <c r="F53" s="20">
        <v>447000</v>
      </c>
      <c r="G53" s="27"/>
    </row>
    <row r="54" spans="2:7" ht="24" customHeight="1" x14ac:dyDescent="0.3">
      <c r="B54" s="28"/>
      <c r="C54" s="19" t="s">
        <v>97</v>
      </c>
      <c r="D54" s="2">
        <v>1</v>
      </c>
      <c r="E54" s="2" t="s">
        <v>100</v>
      </c>
      <c r="F54" s="20">
        <v>224000</v>
      </c>
      <c r="G54" s="27"/>
    </row>
    <row r="55" spans="2:7" ht="24" customHeight="1" x14ac:dyDescent="0.3">
      <c r="B55" s="28"/>
      <c r="C55" s="19" t="s">
        <v>97</v>
      </c>
      <c r="D55" s="2">
        <v>3</v>
      </c>
      <c r="E55" s="2" t="s">
        <v>99</v>
      </c>
      <c r="F55" s="20">
        <v>410000</v>
      </c>
      <c r="G55" s="27"/>
    </row>
    <row r="56" spans="2:7" s="1" customFormat="1" ht="24" customHeight="1" x14ac:dyDescent="0.3">
      <c r="B56" s="29"/>
      <c r="C56" s="30" t="s">
        <v>17</v>
      </c>
      <c r="D56" s="31"/>
      <c r="E56" s="22">
        <f>COUNTA(E51:E55)</f>
        <v>5</v>
      </c>
      <c r="F56" s="23">
        <f>SUM(F51:F55)</f>
        <v>1648000</v>
      </c>
      <c r="G56" s="24"/>
    </row>
    <row r="57" spans="2:7" ht="24" customHeight="1" x14ac:dyDescent="0.3">
      <c r="B57" s="26" t="s">
        <v>26</v>
      </c>
      <c r="C57" s="19" t="s">
        <v>101</v>
      </c>
      <c r="D57" s="2">
        <v>1</v>
      </c>
      <c r="E57" s="2" t="s">
        <v>102</v>
      </c>
      <c r="F57" s="20">
        <v>480000</v>
      </c>
      <c r="G57" s="27"/>
    </row>
    <row r="58" spans="2:7" ht="24" customHeight="1" x14ac:dyDescent="0.3">
      <c r="B58" s="28"/>
      <c r="C58" s="19" t="s">
        <v>103</v>
      </c>
      <c r="D58" s="2">
        <v>1</v>
      </c>
      <c r="E58" s="2" t="s">
        <v>104</v>
      </c>
      <c r="F58" s="20">
        <v>180000</v>
      </c>
      <c r="G58" s="27"/>
    </row>
    <row r="59" spans="2:7" s="1" customFormat="1" ht="24" customHeight="1" x14ac:dyDescent="0.3">
      <c r="B59" s="29"/>
      <c r="C59" s="30" t="s">
        <v>17</v>
      </c>
      <c r="D59" s="31"/>
      <c r="E59" s="22">
        <f>COUNTA(E57:E58)</f>
        <v>2</v>
      </c>
      <c r="F59" s="23">
        <f>SUM(F57:F58)</f>
        <v>660000</v>
      </c>
      <c r="G59" s="24"/>
    </row>
    <row r="60" spans="2:7" ht="24" customHeight="1" x14ac:dyDescent="0.3">
      <c r="B60" s="26" t="s">
        <v>27</v>
      </c>
      <c r="C60" s="19" t="s">
        <v>105</v>
      </c>
      <c r="D60" s="2">
        <v>1</v>
      </c>
      <c r="E60" s="2" t="s">
        <v>106</v>
      </c>
      <c r="F60" s="20">
        <v>335000</v>
      </c>
      <c r="G60" s="27"/>
    </row>
    <row r="61" spans="2:7" ht="24" customHeight="1" x14ac:dyDescent="0.3">
      <c r="B61" s="28"/>
      <c r="C61" s="19" t="s">
        <v>107</v>
      </c>
      <c r="D61" s="2">
        <v>1</v>
      </c>
      <c r="E61" s="2" t="s">
        <v>108</v>
      </c>
      <c r="F61" s="20">
        <v>139870</v>
      </c>
      <c r="G61" s="27"/>
    </row>
    <row r="62" spans="2:7" ht="24" customHeight="1" x14ac:dyDescent="0.3">
      <c r="B62" s="28"/>
      <c r="C62" s="19" t="s">
        <v>109</v>
      </c>
      <c r="D62" s="2">
        <v>1</v>
      </c>
      <c r="E62" s="2" t="s">
        <v>110</v>
      </c>
      <c r="F62" s="20">
        <v>410000</v>
      </c>
      <c r="G62" s="27"/>
    </row>
    <row r="63" spans="2:7" ht="24" customHeight="1" x14ac:dyDescent="0.3">
      <c r="B63" s="28"/>
      <c r="C63" s="19" t="s">
        <v>109</v>
      </c>
      <c r="D63" s="2">
        <v>3</v>
      </c>
      <c r="E63" s="2" t="s">
        <v>111</v>
      </c>
      <c r="F63" s="20">
        <v>410000</v>
      </c>
      <c r="G63" s="27"/>
    </row>
    <row r="64" spans="2:7" ht="24" customHeight="1" x14ac:dyDescent="0.3">
      <c r="B64" s="28"/>
      <c r="C64" s="19" t="s">
        <v>112</v>
      </c>
      <c r="D64" s="2">
        <v>1</v>
      </c>
      <c r="E64" s="2" t="s">
        <v>113</v>
      </c>
      <c r="F64" s="20">
        <v>378000</v>
      </c>
      <c r="G64" s="27"/>
    </row>
    <row r="65" spans="2:7" s="1" customFormat="1" ht="24" customHeight="1" x14ac:dyDescent="0.3">
      <c r="B65" s="29"/>
      <c r="C65" s="30" t="s">
        <v>17</v>
      </c>
      <c r="D65" s="31"/>
      <c r="E65" s="22">
        <f>COUNTA(E60:E64)</f>
        <v>5</v>
      </c>
      <c r="F65" s="23">
        <f>SUM(F60:F64)</f>
        <v>1672870</v>
      </c>
      <c r="G65" s="24"/>
    </row>
    <row r="66" spans="2:7" ht="24" customHeight="1" x14ac:dyDescent="0.3">
      <c r="B66" s="26" t="s">
        <v>28</v>
      </c>
      <c r="C66" s="19" t="s">
        <v>114</v>
      </c>
      <c r="D66" s="2">
        <v>1</v>
      </c>
      <c r="E66" s="2" t="s">
        <v>115</v>
      </c>
      <c r="F66" s="20">
        <v>120000</v>
      </c>
      <c r="G66" s="27"/>
    </row>
    <row r="67" spans="2:7" ht="24" customHeight="1" x14ac:dyDescent="0.3">
      <c r="B67" s="28"/>
      <c r="C67" s="19" t="s">
        <v>116</v>
      </c>
      <c r="D67" s="2">
        <v>2</v>
      </c>
      <c r="E67" s="2" t="s">
        <v>118</v>
      </c>
      <c r="F67" s="20">
        <v>200000</v>
      </c>
      <c r="G67" s="27"/>
    </row>
    <row r="68" spans="2:7" ht="24" customHeight="1" x14ac:dyDescent="0.3">
      <c r="B68" s="28"/>
      <c r="C68" s="19" t="s">
        <v>117</v>
      </c>
      <c r="D68" s="2">
        <v>2</v>
      </c>
      <c r="E68" s="2" t="s">
        <v>120</v>
      </c>
      <c r="F68" s="20">
        <v>225000</v>
      </c>
      <c r="G68" s="27"/>
    </row>
    <row r="69" spans="2:7" s="1" customFormat="1" ht="24" customHeight="1" x14ac:dyDescent="0.3">
      <c r="B69" s="29"/>
      <c r="C69" s="30" t="s">
        <v>17</v>
      </c>
      <c r="D69" s="31"/>
      <c r="E69" s="22">
        <f>COUNTA(E66:E68)</f>
        <v>3</v>
      </c>
      <c r="F69" s="23">
        <f>SUM(F66:F68)</f>
        <v>545000</v>
      </c>
      <c r="G69" s="24"/>
    </row>
    <row r="70" spans="2:7" s="1" customFormat="1" ht="24" customHeight="1" x14ac:dyDescent="0.3">
      <c r="B70" s="15" t="s">
        <v>29</v>
      </c>
      <c r="C70" s="15"/>
      <c r="D70" s="15"/>
      <c r="E70" s="32">
        <f>E20+E22+E28+E32+E37+E44+E46+E50+E56+E59+E65+E69</f>
        <v>46</v>
      </c>
      <c r="F70" s="23">
        <f>F20+F22+F28+F32+F37+F44+F46+F50+F56+F59+F65+F69</f>
        <v>13351700</v>
      </c>
      <c r="G70" s="33"/>
    </row>
  </sheetData>
  <mergeCells count="31">
    <mergeCell ref="B66:B69"/>
    <mergeCell ref="C69:D69"/>
    <mergeCell ref="B70:D70"/>
    <mergeCell ref="C37:D37"/>
    <mergeCell ref="B33:B37"/>
    <mergeCell ref="B57:B59"/>
    <mergeCell ref="C59:D59"/>
    <mergeCell ref="B60:B65"/>
    <mergeCell ref="C65:D65"/>
    <mergeCell ref="C32:D32"/>
    <mergeCell ref="B29:B32"/>
    <mergeCell ref="C28:D28"/>
    <mergeCell ref="B23:B28"/>
    <mergeCell ref="B51:B56"/>
    <mergeCell ref="C56:D56"/>
    <mergeCell ref="B38:B44"/>
    <mergeCell ref="B45:B46"/>
    <mergeCell ref="C44:D44"/>
    <mergeCell ref="C46:D46"/>
    <mergeCell ref="B47:B50"/>
    <mergeCell ref="C50:D50"/>
    <mergeCell ref="B2:G2"/>
    <mergeCell ref="B12:B20"/>
    <mergeCell ref="C20:D20"/>
    <mergeCell ref="B21:B22"/>
    <mergeCell ref="C22:D22"/>
    <mergeCell ref="C5:E5"/>
    <mergeCell ref="C6:E6"/>
    <mergeCell ref="C7:E7"/>
    <mergeCell ref="C8:E8"/>
    <mergeCell ref="B9:E9"/>
  </mergeCells>
  <phoneticPr fontId="2" type="noConversion"/>
  <printOptions horizontalCentered="1"/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강원지역본부장</vt:lpstr>
      <vt:lpstr>강원지역본부장!Print_Area</vt:lpstr>
      <vt:lpstr>강원지역본부장!Print_Titles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EKR</cp:lastModifiedBy>
  <cp:lastPrinted>2019-01-08T00:31:54Z</cp:lastPrinted>
  <dcterms:created xsi:type="dcterms:W3CDTF">2018-02-08T00:27:59Z</dcterms:created>
  <dcterms:modified xsi:type="dcterms:W3CDTF">2019-01-08T04:19:41Z</dcterms:modified>
</cp:coreProperties>
</file>